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ingkasan PPIC" sheetId="1" state="visible" r:id="rId3"/>
    <sheet name="Data Bahan Baku" sheetId="2" state="visible" r:id="rId4"/>
    <sheet name="Jadwal Produksi" sheetId="3" state="visible" r:id="rId5"/>
    <sheet name="Material Planning (MRP)"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<sst xmlns="http://schemas.openxmlformats.org/spreadsheetml/2006/main" count="150" uniqueCount="126">
  <si>
    <t xml:space="preserve">LAPORAN PPIC (PRODUCTION PLANNING &amp; INVENTORY CONTROL)</t>
  </si>
  <si>
    <t xml:space="preserve">PT Sumber Rejeki Pangan Nusantara</t>
  </si>
  <si>
    <t xml:space="preserve">Periode Laporan: Juni – Juli 2026</t>
  </si>
  <si>
    <t xml:space="preserve">Departemen</t>
  </si>
  <si>
    <t xml:space="preserve">PPIC (Production Planning &amp; Inventory Control)</t>
  </si>
  <si>
    <t xml:space="preserve">Disusun Oleh</t>
  </si>
  <si>
    <t xml:space="preserve">____________________</t>
  </si>
  <si>
    <t xml:space="preserve">Diperiksa Oleh</t>
  </si>
  <si>
    <t xml:space="preserve">Tanggal Laporan</t>
  </si>
  <si>
    <t xml:space="preserve">01/07/2026</t>
  </si>
  <si>
    <t xml:space="preserve">1. Data Bahan Baku dan Penggunaannya</t>
  </si>
  <si>
    <t xml:space="preserve">Data bahan baku adalah salah satu elemen kunci dalam laporan PPIC. Informasi mengenai jenis bahan baku yang digunakan, kuantitas yang diperlukan, dan waktu pengadaan sangat penting untuk merencanakan jadwal produksi yang efisien. Dengan memantau dan memanfaatkan data bahan baku dengan baik, perusahaan dapat mengoptimalkan persediaan, menghindari kekurangan bahan baku, dan mengurangi biaya produksi yang tidak perlu. Data bahan baku secara rinci dapat dilihat pada sheet "Data Bahan Baku".</t>
  </si>
  <si>
    <t xml:space="preserve">2. Penjadwalan Produksi dan Pengaruhnya terhadap Supply Chain</t>
  </si>
  <si>
    <t xml:space="preserve">Penjadwalan produksi adalah elemen penting dalam laporan PPIC yang mempengaruhi efisiensi dan kelancaran supply chain perusahaan. Melalui perencanaan dan penjadwalan produksi yang tepat, perusahaan dapat mengoptimalkan penggunaan sumber daya, mengurangi waktu tunggu, dan meminimalkan biaya produksi. Penjadwalan produksi yang efisien juga dapat mengurangi lead time dan memastikan ketersediaan produk tepat waktu, sehingga mempengaruhi kinerja keseluruhan supply chain. Detail jadwal produksi dapat dilihat pada sheet "Jadwal Produksi".</t>
  </si>
  <si>
    <t xml:space="preserve">Elemen Kunci</t>
  </si>
  <si>
    <t xml:space="preserve">Deskripsi</t>
  </si>
  <si>
    <t xml:space="preserve">Data Bahan Baku</t>
  </si>
  <si>
    <t xml:space="preserve">Informasi mengenai jenis, kuantitas, dan waktu pengadaan bahan baku yang diperlukan untuk produksi.</t>
  </si>
  <si>
    <t xml:space="preserve">Scheduling Produksi</t>
  </si>
  <si>
    <t xml:space="preserve">Perencanaan dan penjadwalan produksi yang tepat untuk mengoptimalkan penggunaan sumber daya dan memastikan ketersediaan produk tepat waktu.</t>
  </si>
  <si>
    <t xml:space="preserve">Material Planning dalam PPIC</t>
  </si>
  <si>
    <t xml:space="preserve">Material planning adalah proses menentukan kebutuhan bahan baku secara kuantitatif dan temporal: berapa yang dibutuhkan, kapan harus tersedia, dan kapan harus dipesan. Dalam konteks laporan PPIC, material planning menghasilkan dokumen MRP (Material Requirement Planning) yang menjadi dasar kerja tim purchasing dan gudang. Contoh perhitungan MRP dapat dilihat pada sheet "Material Planning (MRP)".</t>
  </si>
  <si>
    <t xml:space="preserve">Langkah Material Planning</t>
  </si>
  <si>
    <t xml:space="preserve">1. Ambil data sales order atau forecast yang sudah dikonfirmasi.</t>
  </si>
  <si>
    <t xml:space="preserve">2. Explode BOM (Bill of Materials) untuk setiap produk → hasilkan kebutuhan material per komponen.</t>
  </si>
  <si>
    <t xml:space="preserve">3. Bandingkan dengan stok tersedia dan on-hand purchase order.</t>
  </si>
  <si>
    <t xml:space="preserve">4. Hitung net requirement = Kebutuhan kotor − (Stok tersedia − Safety stock).</t>
  </si>
  <si>
    <t xml:space="preserve">5. Tentukan planned order date = Tanggal produksi (tanggal butuh) − Lead time supplier.</t>
  </si>
  <si>
    <t xml:space="preserve">Catatan: pada volume kecil, material planning dengan spreadsheet masih bisa dikelola. Namun ketika SKU aktif mencapai ratusan item dengan BOM multi-level, kalkulasi manual rawan error dan memakan waktu berjam-jam. Software PPIC modern dapat mengotomatisasi proses ini secara real-time berdasarkan data stok dan purchase order terkini.</t>
  </si>
  <si>
    <t xml:space="preserve">Keterangan Warna Sel</t>
  </si>
  <si>
    <t xml:space="preserve">Biru</t>
  </si>
  <si>
    <t xml:space="preserve">Nilai input manual (boleh diubah sesuai data aktual)</t>
  </si>
  <si>
    <t xml:space="preserve">Hitam</t>
  </si>
  <si>
    <t xml:space="preserve">Hasil perhitungan otomatis (formula) – jangan ditimpa manual</t>
  </si>
  <si>
    <t xml:space="preserve">Kuning</t>
  </si>
  <si>
    <t xml:space="preserve">Sel yang perlu diisi oleh pengguna</t>
  </si>
  <si>
    <t xml:space="preserve">DATA BAHAN BAKU DAN PENGGUNAANNYA – PT Sumber Rejeki Pangan Nusantara (Periode Juni 2026)</t>
  </si>
  <si>
    <t xml:space="preserve">No</t>
  </si>
  <si>
    <t xml:space="preserve">Kode Bahan</t>
  </si>
  <si>
    <t xml:space="preserve">Nama Bahan Baku</t>
  </si>
  <si>
    <t xml:space="preserve">Kategori</t>
  </si>
  <si>
    <t xml:space="preserve">Satuan</t>
  </si>
  <si>
    <t xml:space="preserve">Stok Awal Periode</t>
  </si>
  <si>
    <t xml:space="preserve">Penerimaan (PO Masuk)</t>
  </si>
  <si>
    <t xml:space="preserve">Pemakaian Produksi</t>
  </si>
  <si>
    <t xml:space="preserve">Stok Akhir</t>
  </si>
  <si>
    <t xml:space="preserve">Safety Stock</t>
  </si>
  <si>
    <t xml:space="preserve">Lead Time Supplier (Hari)</t>
  </si>
  <si>
    <t xml:space="preserve">Supplier</t>
  </si>
  <si>
    <t xml:space="preserve">Harga Satuan (Rp)</t>
  </si>
  <si>
    <t xml:space="preserve">Nilai Persediaan Akhir (Rp)</t>
  </si>
  <si>
    <t xml:space="preserve">Status Stok</t>
  </si>
  <si>
    <t xml:space="preserve">BB-001</t>
  </si>
  <si>
    <t xml:space="preserve">Singkong Segar</t>
  </si>
  <si>
    <t xml:space="preserve">Bahan Utama</t>
  </si>
  <si>
    <t xml:space="preserve">kg</t>
  </si>
  <si>
    <t xml:space="preserve">CV Tani Makmur</t>
  </si>
  <si>
    <t xml:space="preserve">BB-002</t>
  </si>
  <si>
    <t xml:space="preserve">Minyak Goreng</t>
  </si>
  <si>
    <t xml:space="preserve">Bahan Penunjang</t>
  </si>
  <si>
    <t xml:space="preserve">liter</t>
  </si>
  <si>
    <t xml:space="preserve">PT Sumber Minyak Nusantara</t>
  </si>
  <si>
    <t xml:space="preserve">BB-003</t>
  </si>
  <si>
    <t xml:space="preserve">Bumbu Balado</t>
  </si>
  <si>
    <t xml:space="preserve">Bumbu &amp; Rempah</t>
  </si>
  <si>
    <t xml:space="preserve">UD Rempah Jaya</t>
  </si>
  <si>
    <t xml:space="preserve">BB-004</t>
  </si>
  <si>
    <t xml:space="preserve">Tepung Terigu</t>
  </si>
  <si>
    <t xml:space="preserve">PT Bogasari Distribusi</t>
  </si>
  <si>
    <t xml:space="preserve">BB-005</t>
  </si>
  <si>
    <t xml:space="preserve">Garam Halus</t>
  </si>
  <si>
    <t xml:space="preserve">CV Garam Sejahtera</t>
  </si>
  <si>
    <t xml:space="preserve">BB-006</t>
  </si>
  <si>
    <t xml:space="preserve">Kemasan Alumunium Foil</t>
  </si>
  <si>
    <t xml:space="preserve">Kemasan</t>
  </si>
  <si>
    <t xml:space="preserve">roll</t>
  </si>
  <si>
    <t xml:space="preserve">PT Kemasindo Utama</t>
  </si>
  <si>
    <t xml:space="preserve">TOTAL NILAI PERSEDIAAN AKHIR</t>
  </si>
  <si>
    <t xml:space="preserve">Catatan: kolom berwarna biru adalah input manual (data aktual gudang &amp; pembelian). Kolom "Stok Akhir", "Nilai Persediaan Akhir", dan "Status Stok" dihitung otomatis dengan formula. "Status Stok" = Perlu Order jika Stok Akhir &lt; Safety Stock.</t>
  </si>
  <si>
    <t xml:space="preserve">JADWAL PRODUKSI – PT Sumber Rejeki Pangan Nusantara (Juni – Juli 2026)</t>
  </si>
  <si>
    <t xml:space="preserve">Kode Produk</t>
  </si>
  <si>
    <t xml:space="preserve">Nama Produk</t>
  </si>
  <si>
    <t xml:space="preserve">Line Produksi</t>
  </si>
  <si>
    <t xml:space="preserve">Tgl Mulai
Rencana</t>
  </si>
  <si>
    <t xml:space="preserve">Tgl Selesai
Rencana</t>
  </si>
  <si>
    <t xml:space="preserve">Durasi
(Hari)</t>
  </si>
  <si>
    <t xml:space="preserve">Kapasitas/
Hari (kg)</t>
  </si>
  <si>
    <t xml:space="preserve">Qty Sales
Order (kg)</t>
  </si>
  <si>
    <t xml:space="preserve">Qty Rencana
Produksi (kg)</t>
  </si>
  <si>
    <t xml:space="preserve">Qty Aktual
Produksi (kg)</t>
  </si>
  <si>
    <t xml:space="preserve">Selisih
(kg)</t>
  </si>
  <si>
    <t xml:space="preserve">Tgl Kirim
ke Customer</t>
  </si>
  <si>
    <t xml:space="preserve">Status</t>
  </si>
  <si>
    <t xml:space="preserve">Keterangan Dampak Supply Chain</t>
  </si>
  <si>
    <t xml:space="preserve">KRP-001</t>
  </si>
  <si>
    <t xml:space="preserve">Keripik Singkong Original</t>
  </si>
  <si>
    <t xml:space="preserve">Line 1</t>
  </si>
  <si>
    <t xml:space="preserve">Selesai</t>
  </si>
  <si>
    <t xml:space="preserve">Produksi selesai tepat waktu, stok siap kirim ke distributor Jabodetabek.</t>
  </si>
  <si>
    <t xml:space="preserve">KRP-002</t>
  </si>
  <si>
    <t xml:space="preserve">Keripik Singkong Balado</t>
  </si>
  <si>
    <t xml:space="preserve">Menunggu Bahan Baku</t>
  </si>
  <si>
    <t xml:space="preserve">Tertunda karena stok Bumbu Balado di bawah safety stock; menunggu kedatangan PO tgl 22/06 (lihat sheet MRP).</t>
  </si>
  <si>
    <t xml:space="preserve">STK-001</t>
  </si>
  <si>
    <t xml:space="preserve">Stik Keju</t>
  </si>
  <si>
    <t xml:space="preserve">Line 2</t>
  </si>
  <si>
    <t xml:space="preserve">Direncanakan</t>
  </si>
  <si>
    <t xml:space="preserve">Menunggu kedatangan PO Tepung Terigu (tgl butuh 01/07) agar produksi dapat dimulai sesuai jadwal.</t>
  </si>
  <si>
    <t xml:space="preserve">Catatan: "Qty Rencana Produksi" = Kapasitas/Hari × Durasi (hari). "Tgl Kirim ke Customer" diasumsikan 2 hari setelah produksi selesai (waktu QC &amp; pengemasan akhir). Kolom "Status" menunjukkan keterkaitan langsung antara ketersediaan bahan baku (sheet "Data Bahan Baku" &amp; "Material Planning (MRP)") dengan kelancaran jadwal produksi dan supply chain.</t>
  </si>
  <si>
    <t xml:space="preserve">MATERIAL PLANNING (MRP) – PT Sumber Rejeki Pangan Nusantara</t>
  </si>
  <si>
    <t xml:space="preserve">Contoh Tabel Material Planning Sederhana</t>
  </si>
  <si>
    <t xml:space="preserve">Kode
Material</t>
  </si>
  <si>
    <t xml:space="preserve">Material</t>
  </si>
  <si>
    <t xml:space="preserve">Kebutuhan
Kotor</t>
  </si>
  <si>
    <t xml:space="preserve">Stok
Tersedia</t>
  </si>
  <si>
    <t xml:space="preserve">Safety
Stock</t>
  </si>
  <si>
    <t xml:space="preserve">Net
Requirement</t>
  </si>
  <si>
    <t xml:space="preserve">Lead Time
Supplier (Hari)</t>
  </si>
  <si>
    <t xml:space="preserve">Tgl Butuh
Produksi</t>
  </si>
  <si>
    <t xml:space="preserve">Tgl Order
(Planned Order Date)</t>
  </si>
  <si>
    <t xml:space="preserve">Keterangan</t>
  </si>
  <si>
    <t xml:space="preserve">Dibutuhkan untuk produksi Stik Keju (STK-001).</t>
  </si>
  <si>
    <t xml:space="preserve">Dibutuhkan untuk produksi Keripik Singkong Balado (KRP-002); penyebab tertundanya jadwal produksi.</t>
  </si>
  <si>
    <t xml:space="preserve">Dibutuhkan untuk pengemasan akhir Stik Keju (STK-001).</t>
  </si>
  <si>
    <t xml:space="preserve">Rumus: Net Requirement = Kebutuhan Kotor − (Stok Tersedia − Safety Stock)  |  Tgl Order (Planned Order Date) = Tgl Butuh Produksi − Lead Time Supplier</t>
  </si>
  <si>
    <t xml:space="preserve">Langkah penyusunan: (1) ambil data sales order/forecast terkonfirmasi → (2) explode BOM per produk untuk mendapatkan kebutuhan per komponen → (3) bandingkan dengan stok tersedia dan on-hand PO → (4) hitung net requirement → (5) tentukan planned order date.</t>
  </si>
</sst>
</file>

<file path=xl/styles.xml><?xml version="1.0" encoding="utf-8"?>
<styleSheet xmlns="http://schemas.openxmlformats.org/spreadsheetml/2006/main">
  <numFmts count="4">
    <numFmt numFmtId="164" formatCode="General"/>
    <numFmt numFmtId="165" formatCode="General"/>
    <numFmt numFmtId="166" formatCode="&quot;Rp &quot;#,##0"/>
    <numFmt numFmtId="167" formatCode="dd/mm/yyyy"/>
  </numFmts>
  <fonts count="21">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b val="true"/>
      <sz val="13"/>
      <color rgb="FFB92F1E"/>
      <name val="Arial"/>
      <family val="0"/>
      <charset val="1"/>
    </font>
    <font>
      <i val="true"/>
      <sz val="11"/>
      <color rgb="FF000000"/>
      <name val="Arial"/>
      <family val="0"/>
      <charset val="1"/>
    </font>
    <font>
      <b val="true"/>
      <sz val="11"/>
      <color rgb="FF000000"/>
      <name val="Arial"/>
      <family val="0"/>
      <charset val="1"/>
    </font>
    <font>
      <sz val="11"/>
      <color rgb="FF0000FF"/>
      <name val="Arial"/>
      <family val="0"/>
      <charset val="1"/>
    </font>
    <font>
      <b val="true"/>
      <sz val="13"/>
      <color rgb="FFFFFFFF"/>
      <name val="Arial"/>
      <family val="0"/>
      <charset val="1"/>
    </font>
    <font>
      <sz val="11"/>
      <color rgb="FF000000"/>
      <name val="Arial"/>
      <family val="0"/>
      <charset val="1"/>
    </font>
    <font>
      <b val="true"/>
      <sz val="11"/>
      <color rgb="FFFFFFFF"/>
      <name val="Arial"/>
      <family val="0"/>
      <charset val="1"/>
    </font>
    <font>
      <b val="true"/>
      <sz val="11"/>
      <color rgb="FF0000FF"/>
      <name val="Arial"/>
      <family val="0"/>
      <charset val="1"/>
    </font>
    <font>
      <i val="true"/>
      <sz val="10"/>
      <color rgb="FF000000"/>
      <name val="Arial"/>
      <family val="0"/>
      <charset val="1"/>
    </font>
    <font>
      <b val="true"/>
      <sz val="10"/>
      <color rgb="FFFFFFFF"/>
      <name val="Arial"/>
      <family val="0"/>
      <charset val="1"/>
    </font>
    <font>
      <sz val="10"/>
      <color rgb="FF0000FF"/>
      <name val="Arial"/>
      <family val="0"/>
      <charset val="1"/>
    </font>
    <font>
      <sz val="10"/>
      <color rgb="FF000000"/>
      <name val="Arial"/>
      <family val="0"/>
      <charset val="1"/>
    </font>
    <font>
      <b val="true"/>
      <sz val="10"/>
      <color rgb="FF000000"/>
      <name val="Arial"/>
      <family val="0"/>
      <charset val="1"/>
    </font>
    <font>
      <i val="true"/>
      <sz val="9"/>
      <color rgb="FF000000"/>
      <name val="Arial"/>
      <family val="0"/>
      <charset val="1"/>
    </font>
    <font>
      <sz val="9"/>
      <color rgb="FF000000"/>
      <name val="Arial"/>
      <family val="0"/>
      <charset val="1"/>
    </font>
    <font>
      <b val="true"/>
      <i val="true"/>
      <sz val="10"/>
      <color rgb="FF000000"/>
      <name val="Arial"/>
      <family val="0"/>
      <charset val="1"/>
    </font>
  </fonts>
  <fills count="8">
    <fill>
      <patternFill patternType="none"/>
    </fill>
    <fill>
      <patternFill patternType="gray125"/>
    </fill>
    <fill>
      <patternFill patternType="solid">
        <fgColor rgb="FFB92F1E"/>
        <bgColor rgb="FF993366"/>
      </patternFill>
    </fill>
    <fill>
      <patternFill patternType="solid">
        <fgColor rgb="FFFFF2CC"/>
        <bgColor rgb="FFFFFFFF"/>
      </patternFill>
    </fill>
    <fill>
      <patternFill patternType="solid">
        <fgColor rgb="FFFF4A2B"/>
        <bgColor rgb="FFB92F1E"/>
      </patternFill>
    </fill>
    <fill>
      <patternFill patternType="solid">
        <fgColor rgb="FFD9D9D9"/>
        <bgColor rgb="FFC6E0B4"/>
      </patternFill>
    </fill>
    <fill>
      <patternFill patternType="solid">
        <fgColor rgb="FFC6E0B4"/>
        <bgColor rgb="FFD9D9D9"/>
      </patternFill>
    </fill>
    <fill>
      <patternFill patternType="solid">
        <fgColor rgb="FFF8CBAD"/>
        <bgColor rgb="FFD9D9D9"/>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BFBFBF"/>
      </left>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left" vertical="center" textRotation="0" wrapText="false" indent="0" shrinkToFit="false"/>
      <protection locked="true" hidden="false"/>
    </xf>
    <xf numFmtId="164" fontId="8" fillId="0" borderId="0" xfId="0" applyFont="true" applyBorder="false" applyAlignment="true" applyProtection="false">
      <alignment horizontal="left" vertical="center" textRotation="0" wrapText="false" indent="0" shrinkToFit="false"/>
      <protection locked="true" hidden="false"/>
    </xf>
    <xf numFmtId="164" fontId="8" fillId="3" borderId="0" xfId="0" applyFont="true" applyBorder="false" applyAlignment="true" applyProtection="false">
      <alignment horizontal="left" vertical="center" textRotation="0" wrapText="false" indent="0" shrinkToFit="false"/>
      <protection locked="true" hidden="false"/>
    </xf>
    <xf numFmtId="164" fontId="9" fillId="4" borderId="0"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1" fillId="4"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left" vertical="top" textRotation="0" wrapText="true" indent="0" shrinkToFit="false"/>
      <protection locked="true" hidden="false"/>
    </xf>
    <xf numFmtId="164" fontId="10" fillId="0" borderId="1" xfId="0" applyFont="true" applyBorder="true" applyAlignment="true" applyProtection="false">
      <alignment horizontal="left"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left" vertical="top" textRotation="0" wrapText="true" indent="0" shrinkToFit="false"/>
      <protection locked="true" hidden="false"/>
    </xf>
    <xf numFmtId="164" fontId="7" fillId="3"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true" applyAlignment="true" applyProtection="false">
      <alignment horizontal="center" vertical="center" textRotation="0" wrapText="false" indent="0" shrinkToFit="false"/>
      <protection locked="true" hidden="false"/>
    </xf>
    <xf numFmtId="164" fontId="14" fillId="4" borderId="1" xfId="0" applyFont="true" applyBorder="true" applyAlignment="true" applyProtection="false">
      <alignment horizontal="center" vertical="center" textRotation="0" wrapText="tru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15" fillId="0" borderId="1" xfId="0" applyFont="true" applyBorder="true" applyAlignment="false" applyProtection="false">
      <alignment horizontal="general" vertical="bottom" textRotation="0" wrapText="false" indent="0" shrinkToFit="false"/>
      <protection locked="true" hidden="false"/>
    </xf>
    <xf numFmtId="164" fontId="16" fillId="0" borderId="1" xfId="0" applyFont="true" applyBorder="true" applyAlignment="fals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center" vertical="center" textRotation="0" wrapText="false" indent="0" shrinkToFit="false"/>
      <protection locked="true" hidden="false"/>
    </xf>
    <xf numFmtId="164" fontId="15" fillId="0" borderId="1" xfId="0" applyFont="true" applyBorder="true" applyAlignment="true" applyProtection="false">
      <alignment horizontal="right" vertical="center" textRotation="0" wrapText="false" indent="0" shrinkToFit="false"/>
      <protection locked="true" hidden="false"/>
    </xf>
    <xf numFmtId="165" fontId="17" fillId="0" borderId="1" xfId="0" applyFont="true" applyBorder="true" applyAlignment="true" applyProtection="false">
      <alignment horizontal="right" vertical="center" textRotation="0" wrapText="false" indent="0" shrinkToFit="false"/>
      <protection locked="true" hidden="false"/>
    </xf>
    <xf numFmtId="164" fontId="15" fillId="0" borderId="1" xfId="0" applyFont="true" applyBorder="true" applyAlignment="true" applyProtection="false">
      <alignment horizontal="center" vertical="center" textRotation="0" wrapText="false" indent="0" shrinkToFit="false"/>
      <protection locked="true" hidden="false"/>
    </xf>
    <xf numFmtId="166" fontId="15" fillId="0" borderId="1" xfId="0" applyFont="true" applyBorder="true" applyAlignment="false" applyProtection="false">
      <alignment horizontal="general" vertical="bottom" textRotation="0" wrapText="false" indent="0" shrinkToFit="false"/>
      <protection locked="true" hidden="false"/>
    </xf>
    <xf numFmtId="166" fontId="17" fillId="0" borderId="1" xfId="0" applyFont="true" applyBorder="true" applyAlignment="false" applyProtection="false">
      <alignment horizontal="general" vertical="bottom" textRotation="0" wrapText="false" indent="0" shrinkToFit="false"/>
      <protection locked="true" hidden="false"/>
    </xf>
    <xf numFmtId="164" fontId="17" fillId="0" borderId="1" xfId="0" applyFont="true" applyBorder="true" applyAlignment="true" applyProtection="false">
      <alignment horizontal="center" vertical="center" textRotation="0" wrapText="false" indent="0" shrinkToFit="false"/>
      <protection locked="true" hidden="false"/>
    </xf>
    <xf numFmtId="164" fontId="7" fillId="5" borderId="2" xfId="0" applyFont="true" applyBorder="true" applyAlignment="true" applyProtection="false">
      <alignment horizontal="right" vertical="center" textRotation="0" wrapText="false" indent="0" shrinkToFit="false"/>
      <protection locked="true" hidden="false"/>
    </xf>
    <xf numFmtId="166" fontId="7" fillId="5" borderId="1" xfId="0" applyFont="tru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4" fontId="18" fillId="0" borderId="0" xfId="0" applyFont="true" applyBorder="true" applyAlignment="true" applyProtection="false">
      <alignment horizontal="left" vertical="top" textRotation="0" wrapText="true" indent="0" shrinkToFit="false"/>
      <protection locked="true" hidden="false"/>
    </xf>
    <xf numFmtId="167" fontId="15" fillId="0" borderId="1" xfId="0" applyFont="true" applyBorder="true" applyAlignment="true" applyProtection="false">
      <alignment horizontal="center" vertical="center" textRotation="0" wrapText="false" indent="0" shrinkToFit="false"/>
      <protection locked="true" hidden="false"/>
    </xf>
    <xf numFmtId="167" fontId="17" fillId="0" borderId="1" xfId="0" applyFont="true" applyBorder="true" applyAlignment="true" applyProtection="false">
      <alignment horizontal="center" vertical="center" textRotation="0" wrapText="false" indent="0" shrinkToFit="false"/>
      <protection locked="true" hidden="false"/>
    </xf>
    <xf numFmtId="164" fontId="17" fillId="6" borderId="1" xfId="0" applyFont="true" applyBorder="true" applyAlignment="true" applyProtection="false">
      <alignment horizontal="center" vertical="center" textRotation="0" wrapText="false" indent="0" shrinkToFit="false"/>
      <protection locked="true" hidden="false"/>
    </xf>
    <xf numFmtId="164" fontId="19" fillId="0" borderId="1" xfId="0" applyFont="true" applyBorder="true" applyAlignment="true" applyProtection="false">
      <alignment horizontal="left" vertical="top" textRotation="0" wrapText="true" indent="0" shrinkToFit="false"/>
      <protection locked="true" hidden="false"/>
    </xf>
    <xf numFmtId="164" fontId="17" fillId="7" borderId="1" xfId="0" applyFont="true" applyBorder="true" applyAlignment="true" applyProtection="false">
      <alignment horizontal="center" vertical="center" textRotation="0" wrapText="false" indent="0" shrinkToFit="false"/>
      <protection locked="true" hidden="false"/>
    </xf>
    <xf numFmtId="164" fontId="17" fillId="3" borderId="1" xfId="0" applyFont="true" applyBorder="true" applyAlignment="true" applyProtection="false">
      <alignment horizontal="center" vertical="center" textRotation="0" wrapText="false" indent="0" shrinkToFit="false"/>
      <protection locked="true" hidden="false"/>
    </xf>
    <xf numFmtId="164" fontId="20" fillId="0"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6E0B4"/>
      <rgbColor rgb="FFFFFF99"/>
      <rgbColor rgb="FF99CCFF"/>
      <rgbColor rgb="FFFF99CC"/>
      <rgbColor rgb="FFCC99FF"/>
      <rgbColor rgb="FFF8CBAD"/>
      <rgbColor rgb="FF3366FF"/>
      <rgbColor rgb="FF33CCCC"/>
      <rgbColor rgb="FF99CC00"/>
      <rgbColor rgb="FFFFCC00"/>
      <rgbColor rgb="FFFF9900"/>
      <rgbColor rgb="FFFF4A2B"/>
      <rgbColor rgb="FF666699"/>
      <rgbColor rgb="FF969696"/>
      <rgbColor rgb="FF003366"/>
      <rgbColor rgb="FF339966"/>
      <rgbColor rgb="FF003300"/>
      <rgbColor rgb="FF333300"/>
      <rgbColor rgb="FFB92F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00"/>
  </cols>
  <sheetData>
    <row r="1" customFormat="false" ht="30" hidden="false" customHeight="true" outlineLevel="0" collapsed="false">
      <c r="A1" s="1" t="s">
        <v>0</v>
      </c>
      <c r="B1" s="1"/>
    </row>
    <row r="2" customFormat="false" ht="21.75" hidden="false" customHeight="true" outlineLevel="0" collapsed="false">
      <c r="A2" s="2" t="s">
        <v>1</v>
      </c>
      <c r="B2" s="2"/>
    </row>
    <row r="3" customFormat="false" ht="18" hidden="false" customHeight="true" outlineLevel="0" collapsed="false">
      <c r="A3" s="3" t="s">
        <v>2</v>
      </c>
      <c r="B3" s="3"/>
    </row>
    <row r="5" customFormat="false" ht="15" hidden="false" customHeight="false" outlineLevel="0" collapsed="false">
      <c r="A5" s="4" t="s">
        <v>3</v>
      </c>
      <c r="B5" s="5" t="s">
        <v>4</v>
      </c>
    </row>
    <row r="6" customFormat="false" ht="15" hidden="false" customHeight="false" outlineLevel="0" collapsed="false">
      <c r="A6" s="4" t="s">
        <v>5</v>
      </c>
      <c r="B6" s="6" t="s">
        <v>6</v>
      </c>
    </row>
    <row r="7" customFormat="false" ht="15" hidden="false" customHeight="false" outlineLevel="0" collapsed="false">
      <c r="A7" s="4" t="s">
        <v>7</v>
      </c>
      <c r="B7" s="6" t="s">
        <v>6</v>
      </c>
    </row>
    <row r="8" customFormat="false" ht="15" hidden="false" customHeight="false" outlineLevel="0" collapsed="false">
      <c r="A8" s="4" t="s">
        <v>8</v>
      </c>
      <c r="B8" s="5" t="s">
        <v>9</v>
      </c>
    </row>
    <row r="10" customFormat="false" ht="19.5" hidden="false" customHeight="true" outlineLevel="0" collapsed="false">
      <c r="A10" s="7" t="s">
        <v>10</v>
      </c>
      <c r="B10" s="7"/>
    </row>
    <row r="11" customFormat="false" ht="84.75" hidden="false" customHeight="true" outlineLevel="0" collapsed="false">
      <c r="A11" s="8" t="s">
        <v>11</v>
      </c>
      <c r="B11" s="8"/>
    </row>
    <row r="13" customFormat="false" ht="19.5" hidden="false" customHeight="true" outlineLevel="0" collapsed="false">
      <c r="A13" s="7" t="s">
        <v>12</v>
      </c>
      <c r="B13" s="7"/>
    </row>
    <row r="14" customFormat="false" ht="84.75" hidden="false" customHeight="true" outlineLevel="0" collapsed="false">
      <c r="A14" s="8" t="s">
        <v>13</v>
      </c>
      <c r="B14" s="8"/>
    </row>
    <row r="16" customFormat="false" ht="18" hidden="false" customHeight="true" outlineLevel="0" collapsed="false">
      <c r="A16" s="9" t="s">
        <v>14</v>
      </c>
      <c r="B16" s="9" t="s">
        <v>15</v>
      </c>
    </row>
    <row r="17" customFormat="false" ht="42" hidden="false" customHeight="true" outlineLevel="0" collapsed="false">
      <c r="A17" s="10" t="s">
        <v>16</v>
      </c>
      <c r="B17" s="11" t="s">
        <v>17</v>
      </c>
    </row>
    <row r="18" customFormat="false" ht="42" hidden="false" customHeight="true" outlineLevel="0" collapsed="false">
      <c r="A18" s="10" t="s">
        <v>18</v>
      </c>
      <c r="B18" s="11" t="s">
        <v>19</v>
      </c>
    </row>
    <row r="20" customFormat="false" ht="19.5" hidden="false" customHeight="true" outlineLevel="0" collapsed="false">
      <c r="A20" s="7" t="s">
        <v>20</v>
      </c>
      <c r="B20" s="7"/>
    </row>
    <row r="21" customFormat="false" ht="69.75" hidden="false" customHeight="true" outlineLevel="0" collapsed="false">
      <c r="A21" s="8" t="s">
        <v>21</v>
      </c>
      <c r="B21" s="8"/>
    </row>
    <row r="23" customFormat="false" ht="18" hidden="false" customHeight="true" outlineLevel="0" collapsed="false">
      <c r="A23" s="12" t="s">
        <v>22</v>
      </c>
    </row>
    <row r="24" customFormat="false" ht="18" hidden="false" customHeight="true" outlineLevel="0" collapsed="false">
      <c r="A24" s="8" t="s">
        <v>23</v>
      </c>
      <c r="B24" s="8"/>
    </row>
    <row r="25" customFormat="false" ht="18" hidden="false" customHeight="true" outlineLevel="0" collapsed="false">
      <c r="A25" s="8" t="s">
        <v>24</v>
      </c>
      <c r="B25" s="8"/>
    </row>
    <row r="26" customFormat="false" ht="18" hidden="false" customHeight="true" outlineLevel="0" collapsed="false">
      <c r="A26" s="8" t="s">
        <v>25</v>
      </c>
      <c r="B26" s="8"/>
    </row>
    <row r="27" customFormat="false" ht="18" hidden="false" customHeight="true" outlineLevel="0" collapsed="false">
      <c r="A27" s="8" t="s">
        <v>26</v>
      </c>
      <c r="B27" s="8"/>
    </row>
    <row r="28" customFormat="false" ht="18" hidden="false" customHeight="true" outlineLevel="0" collapsed="false">
      <c r="A28" s="8" t="s">
        <v>27</v>
      </c>
      <c r="B28" s="8"/>
    </row>
    <row r="30" customFormat="false" ht="64.5" hidden="false" customHeight="true" outlineLevel="0" collapsed="false">
      <c r="A30" s="13" t="s">
        <v>28</v>
      </c>
      <c r="B30" s="13"/>
    </row>
    <row r="32" customFormat="false" ht="15" hidden="false" customHeight="false" outlineLevel="0" collapsed="false">
      <c r="A32" s="14" t="s">
        <v>29</v>
      </c>
      <c r="B32" s="14"/>
    </row>
    <row r="33" customFormat="false" ht="15" hidden="false" customHeight="false" outlineLevel="0" collapsed="false">
      <c r="A33" s="15" t="s">
        <v>30</v>
      </c>
      <c r="B33" s="16" t="s">
        <v>31</v>
      </c>
    </row>
    <row r="34" customFormat="false" ht="15" hidden="false" customHeight="false" outlineLevel="0" collapsed="false">
      <c r="A34" s="12" t="s">
        <v>32</v>
      </c>
      <c r="B34" s="16" t="s">
        <v>33</v>
      </c>
    </row>
    <row r="35" customFormat="false" ht="15" hidden="false" customHeight="false" outlineLevel="0" collapsed="false">
      <c r="A35" s="17" t="s">
        <v>34</v>
      </c>
      <c r="B35" s="16" t="s">
        <v>35</v>
      </c>
    </row>
  </sheetData>
  <mergeCells count="16">
    <mergeCell ref="A1:B1"/>
    <mergeCell ref="A2:B2"/>
    <mergeCell ref="A3:B3"/>
    <mergeCell ref="A10:B10"/>
    <mergeCell ref="A11:B11"/>
    <mergeCell ref="A13:B13"/>
    <mergeCell ref="A14:B14"/>
    <mergeCell ref="A20:B20"/>
    <mergeCell ref="A21:B21"/>
    <mergeCell ref="A24:B24"/>
    <mergeCell ref="A25:B25"/>
    <mergeCell ref="A26:B26"/>
    <mergeCell ref="A27:B27"/>
    <mergeCell ref="A28:B28"/>
    <mergeCell ref="A30:B30"/>
    <mergeCell ref="A32:B3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24"/>
    <col collapsed="false" customWidth="true" hidden="false" outlineLevel="0" max="4" min="4" style="0" width="13"/>
    <col collapsed="false" customWidth="true" hidden="false" outlineLevel="0" max="5" min="5" style="0" width="8"/>
    <col collapsed="false" customWidth="true" hidden="false" outlineLevel="0" max="6" min="6" style="0" width="14"/>
    <col collapsed="false" customWidth="true" hidden="false" outlineLevel="0" max="7" min="7" style="0" width="16"/>
    <col collapsed="false" customWidth="true" hidden="false" outlineLevel="0" max="8" min="8" style="0" width="15"/>
    <col collapsed="false" customWidth="true" hidden="false" outlineLevel="0" max="9" min="9" style="0" width="11"/>
    <col collapsed="false" customWidth="true" hidden="false" outlineLevel="0" max="10" min="10" style="0" width="12"/>
    <col collapsed="false" customWidth="true" hidden="false" outlineLevel="0" max="11" min="11" style="0" width="13"/>
    <col collapsed="false" customWidth="true" hidden="false" outlineLevel="0" max="12" min="12" style="0" width="24"/>
    <col collapsed="false" customWidth="true" hidden="false" outlineLevel="0" max="13" min="13" style="0" width="15"/>
    <col collapsed="false" customWidth="true" hidden="false" outlineLevel="0" max="14" min="14" style="0" width="18"/>
    <col collapsed="false" customWidth="true" hidden="false" outlineLevel="0" max="15" min="15" style="0" width="14"/>
  </cols>
  <sheetData>
    <row r="1" customFormat="false" ht="21.75" hidden="false" customHeight="true" outlineLevel="0" collapsed="false">
      <c r="A1" s="18" t="s">
        <v>36</v>
      </c>
      <c r="B1" s="18"/>
      <c r="C1" s="18"/>
      <c r="D1" s="18"/>
      <c r="E1" s="18"/>
      <c r="F1" s="18"/>
      <c r="G1" s="18"/>
      <c r="H1" s="18"/>
      <c r="I1" s="18"/>
      <c r="J1" s="18"/>
      <c r="K1" s="18"/>
      <c r="L1" s="18"/>
      <c r="M1" s="18"/>
      <c r="N1" s="18"/>
      <c r="O1" s="18"/>
    </row>
    <row r="3" customFormat="false" ht="31.5" hidden="false" customHeight="true" outlineLevel="0" collapsed="false">
      <c r="A3" s="19" t="s">
        <v>37</v>
      </c>
      <c r="B3" s="19" t="s">
        <v>38</v>
      </c>
      <c r="C3" s="19" t="s">
        <v>39</v>
      </c>
      <c r="D3" s="19" t="s">
        <v>40</v>
      </c>
      <c r="E3" s="19" t="s">
        <v>41</v>
      </c>
      <c r="F3" s="19" t="s">
        <v>42</v>
      </c>
      <c r="G3" s="19" t="s">
        <v>43</v>
      </c>
      <c r="H3" s="19" t="s">
        <v>44</v>
      </c>
      <c r="I3" s="19" t="s">
        <v>45</v>
      </c>
      <c r="J3" s="19" t="s">
        <v>46</v>
      </c>
      <c r="K3" s="19" t="s">
        <v>47</v>
      </c>
      <c r="L3" s="19" t="s">
        <v>48</v>
      </c>
      <c r="M3" s="19" t="s">
        <v>49</v>
      </c>
      <c r="N3" s="19" t="s">
        <v>50</v>
      </c>
      <c r="O3" s="19" t="s">
        <v>51</v>
      </c>
    </row>
    <row r="4" customFormat="false" ht="15" hidden="false" customHeight="false" outlineLevel="0" collapsed="false">
      <c r="A4" s="20" t="n">
        <v>1</v>
      </c>
      <c r="B4" s="21" t="s">
        <v>52</v>
      </c>
      <c r="C4" s="22" t="s">
        <v>53</v>
      </c>
      <c r="D4" s="22" t="s">
        <v>54</v>
      </c>
      <c r="E4" s="23" t="s">
        <v>55</v>
      </c>
      <c r="F4" s="24" t="n">
        <v>500</v>
      </c>
      <c r="G4" s="24" t="n">
        <v>2000</v>
      </c>
      <c r="H4" s="24" t="n">
        <v>2200</v>
      </c>
      <c r="I4" s="25" t="n">
        <f aca="false">F4+G4-H4</f>
        <v>300</v>
      </c>
      <c r="J4" s="24" t="n">
        <v>300</v>
      </c>
      <c r="K4" s="26" t="n">
        <v>2</v>
      </c>
      <c r="L4" s="22" t="s">
        <v>56</v>
      </c>
      <c r="M4" s="27" t="n">
        <v>3500</v>
      </c>
      <c r="N4" s="28" t="n">
        <f aca="false">I4*M4</f>
        <v>1050000</v>
      </c>
      <c r="O4" s="29" t="str">
        <f aca="false">IF(I4&lt;J4,"Perlu Order","Aman")</f>
        <v>Aman</v>
      </c>
    </row>
    <row r="5" customFormat="false" ht="15" hidden="false" customHeight="false" outlineLevel="0" collapsed="false">
      <c r="A5" s="20" t="n">
        <v>2</v>
      </c>
      <c r="B5" s="21" t="s">
        <v>57</v>
      </c>
      <c r="C5" s="22" t="s">
        <v>58</v>
      </c>
      <c r="D5" s="22" t="s">
        <v>59</v>
      </c>
      <c r="E5" s="23" t="s">
        <v>60</v>
      </c>
      <c r="F5" s="24" t="n">
        <v>300</v>
      </c>
      <c r="G5" s="24" t="n">
        <v>500</v>
      </c>
      <c r="H5" s="24" t="n">
        <v>550</v>
      </c>
      <c r="I5" s="25" t="n">
        <f aca="false">F5+G5-H5</f>
        <v>250</v>
      </c>
      <c r="J5" s="24" t="n">
        <v>100</v>
      </c>
      <c r="K5" s="26" t="n">
        <v>6</v>
      </c>
      <c r="L5" s="22" t="s">
        <v>61</v>
      </c>
      <c r="M5" s="27" t="n">
        <v>15000</v>
      </c>
      <c r="N5" s="28" t="n">
        <f aca="false">I5*M5</f>
        <v>3750000</v>
      </c>
      <c r="O5" s="29" t="str">
        <f aca="false">IF(I5&lt;J5,"Perlu Order","Aman")</f>
        <v>Aman</v>
      </c>
    </row>
    <row r="6" customFormat="false" ht="15" hidden="false" customHeight="false" outlineLevel="0" collapsed="false">
      <c r="A6" s="20" t="n">
        <v>3</v>
      </c>
      <c r="B6" s="21" t="s">
        <v>62</v>
      </c>
      <c r="C6" s="22" t="s">
        <v>63</v>
      </c>
      <c r="D6" s="22" t="s">
        <v>64</v>
      </c>
      <c r="E6" s="23" t="s">
        <v>55</v>
      </c>
      <c r="F6" s="24" t="n">
        <v>80</v>
      </c>
      <c r="G6" s="24" t="n">
        <v>100</v>
      </c>
      <c r="H6" s="24" t="n">
        <v>120</v>
      </c>
      <c r="I6" s="25" t="n">
        <f aca="false">F6+G6-H6</f>
        <v>60</v>
      </c>
      <c r="J6" s="24" t="n">
        <v>30</v>
      </c>
      <c r="K6" s="26" t="n">
        <v>7</v>
      </c>
      <c r="L6" s="22" t="s">
        <v>65</v>
      </c>
      <c r="M6" s="27" t="n">
        <v>45000</v>
      </c>
      <c r="N6" s="28" t="n">
        <f aca="false">I6*M6</f>
        <v>2700000</v>
      </c>
      <c r="O6" s="29" t="str">
        <f aca="false">IF(I6&lt;J6,"Perlu Order","Aman")</f>
        <v>Aman</v>
      </c>
    </row>
    <row r="7" customFormat="false" ht="15" hidden="false" customHeight="false" outlineLevel="0" collapsed="false">
      <c r="A7" s="20" t="n">
        <v>4</v>
      </c>
      <c r="B7" s="21" t="s">
        <v>66</v>
      </c>
      <c r="C7" s="22" t="s">
        <v>67</v>
      </c>
      <c r="D7" s="22" t="s">
        <v>54</v>
      </c>
      <c r="E7" s="23" t="s">
        <v>55</v>
      </c>
      <c r="F7" s="24" t="n">
        <v>700</v>
      </c>
      <c r="G7" s="24" t="n">
        <v>800</v>
      </c>
      <c r="H7" s="24" t="n">
        <v>900</v>
      </c>
      <c r="I7" s="25" t="n">
        <f aca="false">F7+G7-H7</f>
        <v>600</v>
      </c>
      <c r="J7" s="24" t="n">
        <v>200</v>
      </c>
      <c r="K7" s="26" t="n">
        <v>6</v>
      </c>
      <c r="L7" s="22" t="s">
        <v>68</v>
      </c>
      <c r="M7" s="27" t="n">
        <v>12000</v>
      </c>
      <c r="N7" s="28" t="n">
        <f aca="false">I7*M7</f>
        <v>7200000</v>
      </c>
      <c r="O7" s="29" t="str">
        <f aca="false">IF(I7&lt;J7,"Perlu Order","Aman")</f>
        <v>Aman</v>
      </c>
    </row>
    <row r="8" customFormat="false" ht="15" hidden="false" customHeight="false" outlineLevel="0" collapsed="false">
      <c r="A8" s="20" t="n">
        <v>5</v>
      </c>
      <c r="B8" s="21" t="s">
        <v>69</v>
      </c>
      <c r="C8" s="22" t="s">
        <v>70</v>
      </c>
      <c r="D8" s="22" t="s">
        <v>64</v>
      </c>
      <c r="E8" s="23" t="s">
        <v>55</v>
      </c>
      <c r="F8" s="24" t="n">
        <v>150</v>
      </c>
      <c r="G8" s="24" t="n">
        <v>50</v>
      </c>
      <c r="H8" s="24" t="n">
        <v>40</v>
      </c>
      <c r="I8" s="25" t="n">
        <f aca="false">F8+G8-H8</f>
        <v>160</v>
      </c>
      <c r="J8" s="24" t="n">
        <v>30</v>
      </c>
      <c r="K8" s="26" t="n">
        <v>3</v>
      </c>
      <c r="L8" s="22" t="s">
        <v>71</v>
      </c>
      <c r="M8" s="27" t="n">
        <v>5000</v>
      </c>
      <c r="N8" s="28" t="n">
        <f aca="false">I8*M8</f>
        <v>800000</v>
      </c>
      <c r="O8" s="29" t="str">
        <f aca="false">IF(I8&lt;J8,"Perlu Order","Aman")</f>
        <v>Aman</v>
      </c>
    </row>
    <row r="9" customFormat="false" ht="15" hidden="false" customHeight="false" outlineLevel="0" collapsed="false">
      <c r="A9" s="20" t="n">
        <v>6</v>
      </c>
      <c r="B9" s="21" t="s">
        <v>72</v>
      </c>
      <c r="C9" s="22" t="s">
        <v>73</v>
      </c>
      <c r="D9" s="22" t="s">
        <v>74</v>
      </c>
      <c r="E9" s="23" t="s">
        <v>75</v>
      </c>
      <c r="F9" s="24" t="n">
        <v>200</v>
      </c>
      <c r="G9" s="24" t="n">
        <v>300</v>
      </c>
      <c r="H9" s="24" t="n">
        <v>350</v>
      </c>
      <c r="I9" s="25" t="n">
        <f aca="false">F9+G9-H9</f>
        <v>150</v>
      </c>
      <c r="J9" s="24" t="n">
        <v>50</v>
      </c>
      <c r="K9" s="26" t="n">
        <v>10</v>
      </c>
      <c r="L9" s="22" t="s">
        <v>76</v>
      </c>
      <c r="M9" s="27" t="n">
        <v>250000</v>
      </c>
      <c r="N9" s="28" t="n">
        <f aca="false">I9*M9</f>
        <v>37500000</v>
      </c>
      <c r="O9" s="29" t="str">
        <f aca="false">IF(I9&lt;J9,"Perlu Order","Aman")</f>
        <v>Aman</v>
      </c>
    </row>
    <row r="10" customFormat="false" ht="19.5" hidden="false" customHeight="true" outlineLevel="0" collapsed="false">
      <c r="A10" s="30" t="s">
        <v>77</v>
      </c>
      <c r="B10" s="30"/>
      <c r="C10" s="30"/>
      <c r="D10" s="30"/>
      <c r="E10" s="30"/>
      <c r="F10" s="30"/>
      <c r="G10" s="30"/>
      <c r="H10" s="30"/>
      <c r="I10" s="30"/>
      <c r="J10" s="30"/>
      <c r="K10" s="30"/>
      <c r="L10" s="30"/>
      <c r="M10" s="30"/>
      <c r="N10" s="31" t="n">
        <f aca="false">SUM(N4:N9)</f>
        <v>53000000</v>
      </c>
      <c r="O10" s="32"/>
    </row>
    <row r="12" customFormat="false" ht="27.75" hidden="false" customHeight="true" outlineLevel="0" collapsed="false">
      <c r="A12" s="33" t="s">
        <v>78</v>
      </c>
      <c r="B12" s="33"/>
      <c r="C12" s="33"/>
      <c r="D12" s="33"/>
      <c r="E12" s="33"/>
      <c r="F12" s="33"/>
      <c r="G12" s="33"/>
      <c r="H12" s="33"/>
      <c r="I12" s="33"/>
      <c r="J12" s="33"/>
      <c r="K12" s="33"/>
      <c r="L12" s="33"/>
      <c r="M12" s="33"/>
      <c r="N12" s="33"/>
      <c r="O12" s="33"/>
    </row>
  </sheetData>
  <mergeCells count="3">
    <mergeCell ref="A1:O1"/>
    <mergeCell ref="A10:M10"/>
    <mergeCell ref="A12:O1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22"/>
    <col collapsed="false" customWidth="true" hidden="false" outlineLevel="0" max="4" min="4" style="0" width="11"/>
    <col collapsed="false" customWidth="true" hidden="false" outlineLevel="0" max="6" min="5" style="0" width="12"/>
    <col collapsed="false" customWidth="true" hidden="false" outlineLevel="0" max="7" min="7" style="0" width="8"/>
    <col collapsed="false" customWidth="true" hidden="false" outlineLevel="0" max="9" min="8" style="0" width="11"/>
    <col collapsed="false" customWidth="true" hidden="false" outlineLevel="0" max="10" min="10" style="0" width="13"/>
    <col collapsed="false" customWidth="true" hidden="false" outlineLevel="0" max="11" min="11" style="0" width="12"/>
    <col collapsed="false" customWidth="true" hidden="false" outlineLevel="0" max="12" min="12" style="0" width="9"/>
    <col collapsed="false" customWidth="true" hidden="false" outlineLevel="0" max="13" min="13" style="0" width="12"/>
    <col collapsed="false" customWidth="true" hidden="false" outlineLevel="0" max="14" min="14" style="0" width="16"/>
    <col collapsed="false" customWidth="true" hidden="false" outlineLevel="0" max="15" min="15" style="0" width="34"/>
  </cols>
  <sheetData>
    <row r="1" customFormat="false" ht="21.75" hidden="false" customHeight="true" outlineLevel="0" collapsed="false">
      <c r="A1" s="18" t="s">
        <v>79</v>
      </c>
      <c r="B1" s="18"/>
      <c r="C1" s="18"/>
      <c r="D1" s="18"/>
      <c r="E1" s="18"/>
      <c r="F1" s="18"/>
      <c r="G1" s="18"/>
      <c r="H1" s="18"/>
      <c r="I1" s="18"/>
      <c r="J1" s="18"/>
      <c r="K1" s="18"/>
      <c r="L1" s="18"/>
      <c r="M1" s="18"/>
      <c r="N1" s="18"/>
      <c r="O1" s="18"/>
    </row>
    <row r="3" customFormat="false" ht="33.75" hidden="false" customHeight="true" outlineLevel="0" collapsed="false">
      <c r="A3" s="19" t="s">
        <v>37</v>
      </c>
      <c r="B3" s="19" t="s">
        <v>80</v>
      </c>
      <c r="C3" s="19" t="s">
        <v>81</v>
      </c>
      <c r="D3" s="19" t="s">
        <v>82</v>
      </c>
      <c r="E3" s="19" t="s">
        <v>83</v>
      </c>
      <c r="F3" s="19" t="s">
        <v>84</v>
      </c>
      <c r="G3" s="19" t="s">
        <v>85</v>
      </c>
      <c r="H3" s="19" t="s">
        <v>86</v>
      </c>
      <c r="I3" s="19" t="s">
        <v>87</v>
      </c>
      <c r="J3" s="19" t="s">
        <v>88</v>
      </c>
      <c r="K3" s="19" t="s">
        <v>89</v>
      </c>
      <c r="L3" s="19" t="s">
        <v>90</v>
      </c>
      <c r="M3" s="19" t="s">
        <v>91</v>
      </c>
      <c r="N3" s="19" t="s">
        <v>92</v>
      </c>
      <c r="O3" s="19" t="s">
        <v>93</v>
      </c>
    </row>
    <row r="4" customFormat="false" ht="42" hidden="false" customHeight="true" outlineLevel="0" collapsed="false">
      <c r="A4" s="20" t="n">
        <v>1</v>
      </c>
      <c r="B4" s="21" t="s">
        <v>94</v>
      </c>
      <c r="C4" s="22" t="s">
        <v>95</v>
      </c>
      <c r="D4" s="23" t="s">
        <v>96</v>
      </c>
      <c r="E4" s="34" t="n">
        <v>46193</v>
      </c>
      <c r="F4" s="34" t="n">
        <v>46197</v>
      </c>
      <c r="G4" s="29" t="n">
        <f aca="false">F4-E4+1</f>
        <v>5</v>
      </c>
      <c r="H4" s="24" t="n">
        <v>500</v>
      </c>
      <c r="I4" s="24" t="n">
        <v>2000</v>
      </c>
      <c r="J4" s="25" t="n">
        <f aca="false">H4*G4</f>
        <v>2500</v>
      </c>
      <c r="K4" s="24" t="n">
        <v>2450</v>
      </c>
      <c r="L4" s="29" t="n">
        <f aca="false">IF(K4="","-",K4-J4)</f>
        <v>-50</v>
      </c>
      <c r="M4" s="35" t="n">
        <f aca="false">F4+2</f>
        <v>46199</v>
      </c>
      <c r="N4" s="36" t="s">
        <v>97</v>
      </c>
      <c r="O4" s="37" t="s">
        <v>98</v>
      </c>
    </row>
    <row r="5" customFormat="false" ht="42" hidden="false" customHeight="true" outlineLevel="0" collapsed="false">
      <c r="A5" s="20" t="n">
        <v>2</v>
      </c>
      <c r="B5" s="21" t="s">
        <v>99</v>
      </c>
      <c r="C5" s="22" t="s">
        <v>100</v>
      </c>
      <c r="D5" s="23" t="s">
        <v>96</v>
      </c>
      <c r="E5" s="34" t="n">
        <v>46198</v>
      </c>
      <c r="F5" s="34" t="n">
        <v>46202</v>
      </c>
      <c r="G5" s="29" t="n">
        <f aca="false">F5-E5+1</f>
        <v>5</v>
      </c>
      <c r="H5" s="24" t="n">
        <v>400</v>
      </c>
      <c r="I5" s="24" t="n">
        <v>1800</v>
      </c>
      <c r="J5" s="25" t="n">
        <f aca="false">H5*G5</f>
        <v>2000</v>
      </c>
      <c r="K5" s="24"/>
      <c r="L5" s="29" t="str">
        <f aca="false">IF(K5="","-",K5-J5)</f>
        <v>-</v>
      </c>
      <c r="M5" s="35" t="n">
        <f aca="false">F5+2</f>
        <v>46204</v>
      </c>
      <c r="N5" s="38" t="s">
        <v>101</v>
      </c>
      <c r="O5" s="37" t="s">
        <v>102</v>
      </c>
    </row>
    <row r="6" customFormat="false" ht="42" hidden="false" customHeight="true" outlineLevel="0" collapsed="false">
      <c r="A6" s="20" t="n">
        <v>3</v>
      </c>
      <c r="B6" s="21" t="s">
        <v>103</v>
      </c>
      <c r="C6" s="22" t="s">
        <v>104</v>
      </c>
      <c r="D6" s="23" t="s">
        <v>105</v>
      </c>
      <c r="E6" s="34" t="n">
        <v>46204</v>
      </c>
      <c r="F6" s="34" t="n">
        <v>46208</v>
      </c>
      <c r="G6" s="29" t="n">
        <f aca="false">F6-E6+1</f>
        <v>5</v>
      </c>
      <c r="H6" s="24" t="n">
        <v>300</v>
      </c>
      <c r="I6" s="24" t="n">
        <v>1200</v>
      </c>
      <c r="J6" s="25" t="n">
        <f aca="false">H6*G6</f>
        <v>1500</v>
      </c>
      <c r="K6" s="24"/>
      <c r="L6" s="29" t="str">
        <f aca="false">IF(K6="","-",K6-J6)</f>
        <v>-</v>
      </c>
      <c r="M6" s="35" t="n">
        <f aca="false">F6+2</f>
        <v>46210</v>
      </c>
      <c r="N6" s="39" t="s">
        <v>106</v>
      </c>
      <c r="O6" s="37" t="s">
        <v>107</v>
      </c>
    </row>
    <row r="8" customFormat="false" ht="39.75" hidden="false" customHeight="true" outlineLevel="0" collapsed="false">
      <c r="A8" s="33" t="s">
        <v>108</v>
      </c>
      <c r="B8" s="33"/>
      <c r="C8" s="33"/>
      <c r="D8" s="33"/>
      <c r="E8" s="33"/>
      <c r="F8" s="33"/>
      <c r="G8" s="33"/>
      <c r="H8" s="33"/>
      <c r="I8" s="33"/>
      <c r="J8" s="33"/>
      <c r="K8" s="33"/>
      <c r="L8" s="33"/>
      <c r="M8" s="33"/>
      <c r="N8" s="33"/>
      <c r="O8" s="33"/>
    </row>
  </sheetData>
  <mergeCells count="2">
    <mergeCell ref="A1:O1"/>
    <mergeCell ref="A8:O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22"/>
    <col collapsed="false" customWidth="true" hidden="false" outlineLevel="0" max="4" min="4" style="0" width="8"/>
    <col collapsed="false" customWidth="true" hidden="false" outlineLevel="0" max="5" min="5" style="0" width="13"/>
    <col collapsed="false" customWidth="true" hidden="false" outlineLevel="0" max="6" min="6" style="0" width="11"/>
    <col collapsed="false" customWidth="true" hidden="false" outlineLevel="0" max="7" min="7" style="0" width="10"/>
    <col collapsed="false" customWidth="true" hidden="false" outlineLevel="0" max="10" min="8" style="0" width="13"/>
    <col collapsed="false" customWidth="true" hidden="false" outlineLevel="0" max="11" min="11" style="0" width="15"/>
    <col collapsed="false" customWidth="true" hidden="false" outlineLevel="0" max="12" min="12" style="0" width="32"/>
  </cols>
  <sheetData>
    <row r="1" customFormat="false" ht="21.75" hidden="false" customHeight="true" outlineLevel="0" collapsed="false">
      <c r="A1" s="18" t="s">
        <v>109</v>
      </c>
      <c r="B1" s="18"/>
      <c r="C1" s="18"/>
      <c r="D1" s="18"/>
      <c r="E1" s="18"/>
      <c r="F1" s="18"/>
      <c r="G1" s="18"/>
      <c r="H1" s="18"/>
      <c r="I1" s="18"/>
      <c r="J1" s="18"/>
      <c r="K1" s="18"/>
      <c r="L1" s="18"/>
    </row>
    <row r="2" customFormat="false" ht="18" hidden="false" customHeight="true" outlineLevel="0" collapsed="false">
      <c r="A2" s="3" t="s">
        <v>110</v>
      </c>
      <c r="B2" s="3"/>
      <c r="C2" s="3"/>
      <c r="D2" s="3"/>
      <c r="E2" s="3"/>
      <c r="F2" s="3"/>
      <c r="G2" s="3"/>
      <c r="H2" s="3"/>
      <c r="I2" s="3"/>
      <c r="J2" s="3"/>
      <c r="K2" s="3"/>
      <c r="L2" s="3"/>
    </row>
    <row r="4" customFormat="false" ht="31.5" hidden="false" customHeight="true" outlineLevel="0" collapsed="false">
      <c r="A4" s="19" t="s">
        <v>37</v>
      </c>
      <c r="B4" s="19" t="s">
        <v>111</v>
      </c>
      <c r="C4" s="19" t="s">
        <v>112</v>
      </c>
      <c r="D4" s="19" t="s">
        <v>41</v>
      </c>
      <c r="E4" s="19" t="s">
        <v>113</v>
      </c>
      <c r="F4" s="19" t="s">
        <v>114</v>
      </c>
      <c r="G4" s="19" t="s">
        <v>115</v>
      </c>
      <c r="H4" s="19" t="s">
        <v>116</v>
      </c>
      <c r="I4" s="19" t="s">
        <v>117</v>
      </c>
      <c r="J4" s="19" t="s">
        <v>118</v>
      </c>
      <c r="K4" s="19" t="s">
        <v>119</v>
      </c>
      <c r="L4" s="19" t="s">
        <v>120</v>
      </c>
    </row>
    <row r="5" customFormat="false" ht="33.75" hidden="false" customHeight="true" outlineLevel="0" collapsed="false">
      <c r="A5" s="20" t="n">
        <v>1</v>
      </c>
      <c r="B5" s="26" t="s">
        <v>66</v>
      </c>
      <c r="C5" s="22" t="s">
        <v>67</v>
      </c>
      <c r="D5" s="23" t="s">
        <v>55</v>
      </c>
      <c r="E5" s="24" t="n">
        <v>700</v>
      </c>
      <c r="F5" s="24" t="n">
        <v>100</v>
      </c>
      <c r="G5" s="24" t="n">
        <v>200</v>
      </c>
      <c r="H5" s="25" t="n">
        <f aca="false">E5-(F5-G5)</f>
        <v>800</v>
      </c>
      <c r="I5" s="26" t="n">
        <v>6</v>
      </c>
      <c r="J5" s="34" t="n">
        <v>46204</v>
      </c>
      <c r="K5" s="35" t="n">
        <f aca="false">J5-I5</f>
        <v>46198</v>
      </c>
      <c r="L5" s="37" t="s">
        <v>121</v>
      </c>
    </row>
    <row r="6" customFormat="false" ht="33.75" hidden="false" customHeight="true" outlineLevel="0" collapsed="false">
      <c r="A6" s="20" t="n">
        <v>2</v>
      </c>
      <c r="B6" s="26" t="s">
        <v>57</v>
      </c>
      <c r="C6" s="22" t="s">
        <v>58</v>
      </c>
      <c r="D6" s="23" t="s">
        <v>60</v>
      </c>
      <c r="E6" s="24" t="n">
        <v>500</v>
      </c>
      <c r="F6" s="24" t="n">
        <v>150</v>
      </c>
      <c r="G6" s="24" t="n">
        <v>100</v>
      </c>
      <c r="H6" s="25" t="n">
        <f aca="false">E6-(F6-G6)</f>
        <v>450</v>
      </c>
      <c r="I6" s="26" t="n">
        <v>6</v>
      </c>
      <c r="J6" s="34" t="n">
        <v>46206</v>
      </c>
      <c r="K6" s="35" t="n">
        <f aca="false">J6-I6</f>
        <v>46200</v>
      </c>
      <c r="L6" s="37" t="s">
        <v>121</v>
      </c>
    </row>
    <row r="7" customFormat="false" ht="33.75" hidden="false" customHeight="true" outlineLevel="0" collapsed="false">
      <c r="A7" s="20" t="n">
        <v>3</v>
      </c>
      <c r="B7" s="26" t="s">
        <v>62</v>
      </c>
      <c r="C7" s="22" t="s">
        <v>63</v>
      </c>
      <c r="D7" s="23" t="s">
        <v>55</v>
      </c>
      <c r="E7" s="24" t="n">
        <v>150</v>
      </c>
      <c r="F7" s="24" t="n">
        <v>80</v>
      </c>
      <c r="G7" s="24" t="n">
        <v>30</v>
      </c>
      <c r="H7" s="25" t="n">
        <f aca="false">E7-(F7-G7)</f>
        <v>100</v>
      </c>
      <c r="I7" s="26" t="n">
        <v>7</v>
      </c>
      <c r="J7" s="34" t="n">
        <v>46202</v>
      </c>
      <c r="K7" s="35" t="n">
        <f aca="false">J7-I7</f>
        <v>46195</v>
      </c>
      <c r="L7" s="37" t="s">
        <v>122</v>
      </c>
    </row>
    <row r="8" customFormat="false" ht="33.75" hidden="false" customHeight="true" outlineLevel="0" collapsed="false">
      <c r="A8" s="20" t="n">
        <v>4</v>
      </c>
      <c r="B8" s="26" t="s">
        <v>72</v>
      </c>
      <c r="C8" s="22" t="s">
        <v>73</v>
      </c>
      <c r="D8" s="23" t="s">
        <v>75</v>
      </c>
      <c r="E8" s="24" t="n">
        <v>400</v>
      </c>
      <c r="F8" s="24" t="n">
        <v>200</v>
      </c>
      <c r="G8" s="24" t="n">
        <v>50</v>
      </c>
      <c r="H8" s="25" t="n">
        <f aca="false">E8-(F8-G8)</f>
        <v>250</v>
      </c>
      <c r="I8" s="26" t="n">
        <v>10</v>
      </c>
      <c r="J8" s="34" t="n">
        <v>46208</v>
      </c>
      <c r="K8" s="35" t="n">
        <f aca="false">J8-I8</f>
        <v>46198</v>
      </c>
      <c r="L8" s="37" t="s">
        <v>123</v>
      </c>
    </row>
    <row r="10" customFormat="false" ht="18" hidden="false" customHeight="true" outlineLevel="0" collapsed="false">
      <c r="A10" s="40" t="s">
        <v>124</v>
      </c>
      <c r="B10" s="40"/>
      <c r="C10" s="40"/>
      <c r="D10" s="40"/>
      <c r="E10" s="40"/>
      <c r="F10" s="40"/>
      <c r="G10" s="40"/>
      <c r="H10" s="40"/>
      <c r="I10" s="40"/>
      <c r="J10" s="40"/>
      <c r="K10" s="40"/>
      <c r="L10" s="40"/>
    </row>
    <row r="11" customFormat="false" ht="27.75" hidden="false" customHeight="true" outlineLevel="0" collapsed="false">
      <c r="A11" s="33" t="s">
        <v>125</v>
      </c>
      <c r="B11" s="33"/>
      <c r="C11" s="33"/>
      <c r="D11" s="33"/>
      <c r="E11" s="33"/>
      <c r="F11" s="33"/>
      <c r="G11" s="33"/>
      <c r="H11" s="33"/>
      <c r="I11" s="33"/>
      <c r="J11" s="33"/>
      <c r="K11" s="33"/>
      <c r="L11" s="33"/>
    </row>
    <row r="13" customFormat="false" ht="39.75" hidden="false" customHeight="true" outlineLevel="0" collapsed="false">
      <c r="A13" s="33" t="s">
        <v>28</v>
      </c>
      <c r="B13" s="33"/>
      <c r="C13" s="33"/>
      <c r="D13" s="33"/>
      <c r="E13" s="33"/>
      <c r="F13" s="33"/>
      <c r="G13" s="33"/>
      <c r="H13" s="33"/>
      <c r="I13" s="33"/>
      <c r="J13" s="33"/>
      <c r="K13" s="33"/>
      <c r="L13" s="33"/>
    </row>
  </sheetData>
  <mergeCells count="5">
    <mergeCell ref="A1:L1"/>
    <mergeCell ref="A2:L2"/>
    <mergeCell ref="A10:L10"/>
    <mergeCell ref="A11:L11"/>
    <mergeCell ref="A13:L1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2026-09-02T04:48:00Z</dcterms:created>
  <dc:creator>openpyxl</dc:creator>
  <dc:description/>
  <dc:language>en-US</dc:language>
  <cp:lastModifiedBy/>
  <dcterms:modified xsi:type="dcterms:W3CDTF">2026-09-02T04:48:00Z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