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ASUS\Downloads\"/>
    </mc:Choice>
  </mc:AlternateContent>
  <xr:revisionPtr revIDLastSave="0" documentId="13_ncr:1_{BBAB41CA-F3DC-411C-9630-403A1CC6F483}" xr6:coauthVersionLast="47" xr6:coauthVersionMax="47" xr10:uidLastSave="{00000000-0000-0000-0000-000000000000}"/>
  <bookViews>
    <workbookView xWindow="-108" yWindow="-108" windowWidth="23256" windowHeight="12576" tabRatio="500" xr2:uid="{00000000-000D-0000-FFFF-FFFF00000000}"/>
  </bookViews>
  <sheets>
    <sheet name="Panduan" sheetId="1" r:id="rId1"/>
    <sheet name="Elemen Framework" sheetId="2" r:id="rId2"/>
    <sheet name="Kepatuhan Ketenagakerjaan" sheetId="3" r:id="rId3"/>
    <sheet name="Talent Acquisition" sheetId="4" r:id="rId4"/>
    <sheet name="Budaya Kerja &amp; Engagement" sheetId="5" r:id="rId5"/>
    <sheet name="KPI Dashboard" sheetId="6" r:id="rId6"/>
    <sheet name="Referensi Sumber" sheetId="7" r:id="rId7"/>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26" i="6" l="1"/>
  <c r="F26" i="6" s="1"/>
  <c r="D25" i="6"/>
  <c r="F25" i="6" s="1"/>
  <c r="D24" i="6"/>
  <c r="F24" i="6" s="1"/>
  <c r="D23" i="6"/>
  <c r="F23" i="6" s="1"/>
  <c r="D22" i="6"/>
  <c r="F22" i="6" s="1"/>
  <c r="D21" i="6"/>
  <c r="F21" i="6" s="1"/>
  <c r="H27" i="4"/>
  <c r="G24" i="4"/>
  <c r="G23" i="4"/>
  <c r="G22" i="4"/>
  <c r="G21" i="4"/>
  <c r="G20" i="4"/>
  <c r="G19" i="4"/>
  <c r="G18" i="4"/>
  <c r="G17" i="4"/>
  <c r="G16" i="4"/>
  <c r="G15" i="4"/>
  <c r="G2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15" authorId="0" shapeId="0" xr:uid="{00000000-0006-0000-0300-000001000000}">
      <text>
        <r>
          <rPr>
            <sz val="10"/>
            <rFont val="Arial"/>
            <family val="2"/>
          </rPr>
          <t>Baris ini adalah contoh isian. Ganti dengan data lowongan Anda yang sebenarnya.</t>
        </r>
      </text>
    </comment>
  </commentList>
</comments>
</file>

<file path=xl/sharedStrings.xml><?xml version="1.0" encoding="utf-8"?>
<sst xmlns="http://schemas.openxmlformats.org/spreadsheetml/2006/main" count="382" uniqueCount="313">
  <si>
    <t>Template Kerangka Kerja Manajemen Talenta</t>
  </si>
  <si>
    <t>Disesuaikan dengan Konteks Ketenagakerjaan &amp; Budaya Kerja Indonesia</t>
  </si>
  <si>
    <t>Cara menggunakan template ini</t>
  </si>
  <si>
    <t>1.</t>
  </si>
  <si>
    <t>Sel berwarna kuning adalah kolom yang perlu Anda isi sesuai kondisi organisasi Anda. Sel putih berisi contoh isian atau formula yang terhubung otomatis - jangan dihapus strukturnya.</t>
  </si>
  <si>
    <t>2.</t>
  </si>
  <si>
    <t>Sheet 'Elemen Framework' berisi 6 elemen inti manajemen talenta (mengacu pada AIHR &amp; SHRM) yang sudah diberi catatan adaptasi untuk konteks Indonesia.</t>
  </si>
  <si>
    <t>3.</t>
  </si>
  <si>
    <t>Sheet 'Kepatuhan Ketenagakerjaan' adalah checklist kepatuhan terhadap UU Cipta Kerja, aturan pengupahan, BPJS, dan prosedur PHK yang berlaku di Indonesia.</t>
  </si>
  <si>
    <t>4.</t>
  </si>
  <si>
    <t>Sheet 'Talent Acquisition' membantu memetakan proses rekrutmen dan KPI-nya, termasuk pertimbangan upah minimum regional (UMP/UMK) dan tren rekrutmen terkini di Indonesia.</t>
  </si>
  <si>
    <t>5.</t>
  </si>
  <si>
    <t>Sheet 'Budaya Kerja &amp; Engagement' membahas dimensi budaya kerja Indonesia (kolektivisme, hierarki, kekeluargaan) dan implikasinya terhadap strategi talenta.</t>
  </si>
  <si>
    <t>6.</t>
  </si>
  <si>
    <t>Sheet 'KPI Dashboard' otomatis menghitung turnover rate, cost per hire, succession coverage, dan indikator lain begitu Anda mengisi data dasar di kolom kuning.</t>
  </si>
  <si>
    <t>7.</t>
  </si>
  <si>
    <t>Sheet 'Referensi Sumber' mencantumkan seluruh sumber kredibel yang menjadi dasar penyusunan template ini, termasuk peraturan perundang-undangan dan riset HR.</t>
  </si>
  <si>
    <t>Sel yang perlu diisi / disesuaikan dengan data organisasi Anda</t>
  </si>
  <si>
    <t>Judul bagian atau kategori</t>
  </si>
  <si>
    <t>Contoh isian, referensi, atau hasil formula otomatis (jangan dihapus rumusnya)</t>
  </si>
  <si>
    <t>Dasar penyusunan</t>
  </si>
  <si>
    <t>Template ini disusun dengan menggabungkan kerangka kerja talent management global dari AIHR (Academy to Innovate HR) dan SHRM (Society for Human Resource Management), dengan peraturan ketenagakerjaan Indonesia yang berlaku (UU No. 6/2023 tentang Cipta Kerja, UU No. 13/2003 tentang Ketenagakerjaan, PP No. 35/2021, PP No. 36/2021, PP No. 6/2025, dan peraturan turunannya), serta riset mengenai budaya kerja dan tren pasar tenaga kerja Indonesia. Lihat sheet 'Referensi Sumber' untuk daftar lengkap.</t>
  </si>
  <si>
    <t>6 Elemen Inti Kerangka Kerja Manajemen Talenta</t>
  </si>
  <si>
    <t>Diadaptasi dari AIHR &amp; SHRM, dengan catatan penerapan untuk konteks Indonesia</t>
  </si>
  <si>
    <t>No</t>
  </si>
  <si>
    <t>Elemen Inti</t>
  </si>
  <si>
    <t>Deskripsi</t>
  </si>
  <si>
    <t>Aktivitas Utama</t>
  </si>
  <si>
    <t>Adaptasi untuk Konteks Indonesia</t>
  </si>
  <si>
    <t>PIC / Departemen</t>
  </si>
  <si>
    <t>Target Waktu</t>
  </si>
  <si>
    <t>Status</t>
  </si>
  <si>
    <t>1</t>
  </si>
  <si>
    <t>Strategi &amp; Perencanaan Talenta</t>
  </si>
  <si>
    <t>Menyelaraskan kebutuhan talenta dengan tujuan bisnis jangka panjang dan memproyeksikan kebutuhan tenaga kerja ke depan.</t>
  </si>
  <si>
    <t>Analisis workforce planning; pemetaan kebutuhan skill 1-3 tahun ke depan; keselarasan dengan rencana ekspansi/bisnis</t>
  </si>
  <si>
    <t>Pertimbangkan dinamika demografi Indonesia yang muda dan pertumbuhan kebutuhan skill digital/AI di banyak sektor</t>
  </si>
  <si>
    <t>2</t>
  </si>
  <si>
    <t>Akuisisi Talenta (Talent Acquisition)</t>
  </si>
  <si>
    <t>Menarik dan merekrut orang yang tepat, sesuai budaya dan mendukung pertumbuhan strategis perusahaan.</t>
  </si>
  <si>
    <t>Employer branding; sourcing multi-kanal; skill-based assessment; wawancara terstruktur; penawaran kerja</t>
  </si>
  <si>
    <t>Sertakan kepatuhan UMP/UMK regional, transparansi status PKWT/PKWTT sejak tahap rekrutmen, dan pertimbangkan preferensi kandidat muda akan kerja hybrid/fleksibel</t>
  </si>
  <si>
    <t>3</t>
  </si>
  <si>
    <t>Manajemen Kinerja</t>
  </si>
  <si>
    <t>Memberi umpan balik berkelanjutan dan penetapan tujuan agar karyawan selaras dengan ekspektasi perusahaan.</t>
  </si>
  <si>
    <t>Penetapan sasaran (goal setting); check-in berkala; penilaian kinerja; kalibrasi lintas tim</t>
  </si>
  <si>
    <t>Pertimbangkan budaya 'sungkan' yang membuat umpan balik langsung terasa canggung - latih manajer memberi feedback yang tetap membangun relasi (menjaga muka/wajah, tidak konfrontatif)</t>
  </si>
  <si>
    <t>4</t>
  </si>
  <si>
    <t>Pelatihan &amp; Pengembangan</t>
  </si>
  <si>
    <t>Memberi kesempatan belajar berkelanjutan untuk menutup kesenjangan skill dan mendukung mobilitas internal.</t>
  </si>
  <si>
    <t>Analisis skill gap; program upskilling/reskilling; mentoring; microlearning</t>
  </si>
  <si>
    <t>Manfaatkan kolaborasi dengan universitas/politeknik lokal dan program pelatihan vokasi (mengacu Permenaker terkait pelatihan kerja) untuk menjawab kesenjangan talenta digital</t>
  </si>
  <si>
    <t>5</t>
  </si>
  <si>
    <t>Perencanaan Suksesi</t>
  </si>
  <si>
    <t>Mengidentifikasi dan menyiapkan talenta berpotensi tinggi untuk peran kepemimpinan di masa depan.</t>
  </si>
  <si>
    <t>Talent review / 9-box grid; identifikasi posisi kunci; rencana pengembangan individual bagi kandidat suksesor</t>
  </si>
  <si>
    <t>Waspadai budaya kolektivisme &amp; senioritas yang dapat membuat promosi berbasis kedekatan personal, bukan semata kompetensi - gunakan kriteria terukur dan transparan</t>
  </si>
  <si>
    <t>6</t>
  </si>
  <si>
    <t>Total Rewards (Kompensasi, Benefit &amp; Pengakuan)</t>
  </si>
  <si>
    <t>Kompensasi, benefit, dan pengakuan yang adil dan kompetitif untuk menarik serta mempertahankan talenta terbaik.</t>
  </si>
  <si>
    <t>Struktur gaji; benchmarking pasar; benefit tambahan; program pengakuan/apresiasi</t>
  </si>
  <si>
    <t>Pastikan pemenuhan kewajiban wajib: BPJS Ketenagakerjaan (JHT, JKK, JKM, JKP), BPJS Kesehatan, dan THR sesuai jadwal keagamaan karyawan (mengacu UU Cipta Kerja &amp; Permenaker terbaru)</t>
  </si>
  <si>
    <t>Checklist Kepatuhan Ketenagakerjaan Indonesia</t>
  </si>
  <si>
    <t>Berdasarkan UU No. 6/2023 (Cipta Kerja), UU No. 13/2003, dan peraturan turunannya - selalu verifikasi versi peraturan terbaru</t>
  </si>
  <si>
    <t>Area Kepatuhan</t>
  </si>
  <si>
    <t>Dasar Hukum</t>
  </si>
  <si>
    <t>Persyaratan Utama</t>
  </si>
  <si>
    <t>Status Kepatuhan</t>
  </si>
  <si>
    <t>Catatan / Tindak Lanjut</t>
  </si>
  <si>
    <t>Tanggal Review</t>
  </si>
  <si>
    <t>Status Hubungan Kerja (PKWT / PKWTT)</t>
  </si>
  <si>
    <t>PP No. 35 Tahun 2021</t>
  </si>
  <si>
    <t>Kontrak kerja waktu tertentu (PKWT) memiliki batas waktu yang jelas; pekerja kontrak berhak atas kompensasi saat kontrak berakhir; pekerja tetap (PKWTT) melalui masa percobaan maksimal 3 bulan</t>
  </si>
  <si>
    <t>Upah Minimum (UMP/UMK)</t>
  </si>
  <si>
    <t>PP No. 36 Tahun 2021; PP No. 49 Tahun 2025</t>
  </si>
  <si>
    <t>Gaji pokok memenuhi Upah Minimum Provinsi/Kabupaten-Kota (UMP/UMK) yang berlaku di lokasi kerja; UMP 2026 naik sekitar 5-7% dari tahun sebelumnya - cek angka terbaru per provinsi</t>
  </si>
  <si>
    <t>Jam Kerja &amp; Lembur</t>
  </si>
  <si>
    <t>UU No. 6 Tahun 2023 (Cipta Kerja)</t>
  </si>
  <si>
    <t>Maksimal lembur 4 jam/hari atau 18 jam/minggu; upah lembur jam pertama 1,5x upah sejam, jam berikutnya 2x upah sejam</t>
  </si>
  <si>
    <t>BPJS Ketenagakerjaan (JHT, JKK, JKM, JKP)</t>
  </si>
  <si>
    <t>Permenaker No. 1 &amp; 3 Tahun 2025; PP No. 6 Tahun 2025</t>
  </si>
  <si>
    <t>Pendaftaran seluruh karyawan tetap &amp; kontrak ke program Jaminan Hari Tua, Jaminan Kecelakaan Kerja, Jaminan Kematian, dan Jaminan Kehilangan Pekerjaan; manfaat JKP 60% dari upah selama 6 bulan bila terjadi PHK</t>
  </si>
  <si>
    <t>BPJS Kesehatan</t>
  </si>
  <si>
    <t>UU No. 24 Tahun 2011 tentang BPJS</t>
  </si>
  <si>
    <t>Pendaftaran karyawan dan keluarga ke program Jaminan Kesehatan Nasional; iuran dibagi sesuai ketentuan yang berlaku</t>
  </si>
  <si>
    <t>Tunjangan Hari Raya (THR)</t>
  </si>
  <si>
    <t>Permenaker terkait THR Keagamaan</t>
  </si>
  <si>
    <t>Dibayarkan paling lambat 7 hari sebelum hari raya keagamaan karyawan yang bersangkutan; besaran 1 bulan gaji untuk masa kerja &gt;= 12 bulan, proporsional untuk masa kerja &lt; 12 bulan</t>
  </si>
  <si>
    <t>7</t>
  </si>
  <si>
    <t>Prosedur Pemutusan Hubungan Kerja (PHK)</t>
  </si>
  <si>
    <t>PP No. 35 Tahun 2021; Putusan MK No. 168/PUU-XXI/2023</t>
  </si>
  <si>
    <t>PHK tidak dapat dilakukan sepihak tanpa dasar hukum yang jelas; alasan efisiensi karena kerugian wajib dibuktikan lewat audit internal/eksternal; hitung pesangon, UPMK, dan UPH sesuai ketentuan</t>
  </si>
  <si>
    <t>8</t>
  </si>
  <si>
    <t>Cuti (Tahunan, Sakit, Melahirkan)</t>
  </si>
  <si>
    <t>UU No. 13 Tahun 2003 (sebagaimana diubah)</t>
  </si>
  <si>
    <t>Minimal 12 hari cuti tahunan setelah 12 bulan masa kerja; cuti sakit dengan surat keterangan dokter; cuti melahirkan 3 bulan bagi pekerja perempuan</t>
  </si>
  <si>
    <t>9</t>
  </si>
  <si>
    <t>Non-Diskriminasi dalam Rekrutmen &amp; Promosi</t>
  </si>
  <si>
    <t>Pasal 5 &amp; 6 UU No. 13 Tahun 2003</t>
  </si>
  <si>
    <t>Setiap pekerja berhak atas kesempatan kerja yang sama tanpa diskriminasi; proses rekrutmen dan promosi harus transparan dan berbasis kompetensi</t>
  </si>
  <si>
    <t>10</t>
  </si>
  <si>
    <t>Pelatihan Vokasi &amp; Sertifikasi Kompetensi</t>
  </si>
  <si>
    <t>Permenaker No. 6 Tahun 2025</t>
  </si>
  <si>
    <t>Penyelenggaraan atau fasilitasi pelatihan kerja dan kursus keterampilan untuk mempersiapkan tenaga kerja yang kompeten</t>
  </si>
  <si>
    <t>Catatan: Peraturan ketenagakerjaan dapat berubah. Selalu verifikasi ke JDIH Kemnaker (jdih.kemnaker.go.id) atau konsultan hukum ketenagakerjaan sebelum mengambil keputusan.</t>
  </si>
  <si>
    <t>Talent Acquisition - Konteks Indonesia</t>
  </si>
  <si>
    <t>Tahapan proses rekrutmen beserta pelacak lowongan aktif dan Time to Hire</t>
  </si>
  <si>
    <t>A. Tahapan Proses Rekrutmen</t>
  </si>
  <si>
    <t>Tahapan</t>
  </si>
  <si>
    <t>Aktivitas Kunci</t>
  </si>
  <si>
    <t>Kanal / Sumber Talenta (relevan Indonesia)</t>
  </si>
  <si>
    <t>Catatan Budaya &amp; Regulasi</t>
  </si>
  <si>
    <t>Workforce Planning</t>
  </si>
  <si>
    <t>Proyeksi kebutuhan headcount &amp; skill berdasarkan rencana bisnis</t>
  </si>
  <si>
    <t>Data internal, analisis beban kerja</t>
  </si>
  <si>
    <t>Selaraskan dengan anggaran &amp; struktur organisasi yang disetujui</t>
  </si>
  <si>
    <t>Sourcing</t>
  </si>
  <si>
    <t>Menjaring kandidat lewat berbagai kanal secara proaktif</t>
  </si>
  <si>
    <t>Jobstreet by SEEK, LinkedIn, kampus/politeknik, komunitas profesional, employee referral</t>
  </si>
  <si>
    <t>Pertimbangkan cross-border recruitment untuk skill langka; perkuat employer branding karena talenta muda cenderung mempertimbangkan peluang kerja di luar negeri</t>
  </si>
  <si>
    <t>Skill-Based Assessment</t>
  </si>
  <si>
    <t>Uji keterampilan praktis, studi kasus, tes teknis - bukan hanya gelar/jabatan</t>
  </si>
  <si>
    <t>Platform tes online, studi kasus, portofolio</t>
  </si>
  <si>
    <t>Tren 2026: rekrutmen berbasis skill nyata semakin jadi standar, bukan sekadar riwayat CV</t>
  </si>
  <si>
    <t>Wawancara</t>
  </si>
  <si>
    <t>Wawancara terstruktur oleh hiring manager &amp; HR</t>
  </si>
  <si>
    <t>Tatap muka / video call</t>
  </si>
  <si>
    <t>Perhatikan gaya komunikasi tidak langsung (sungkan) - kandidat Indonesia mungkin kurang terbuka menyampaikan kekurangan diri secara langsung</t>
  </si>
  <si>
    <t>Penawaran &amp; Negosiasi</t>
  </si>
  <si>
    <t>Penyusunan offer letter sesuai struktur gaji internal</t>
  </si>
  <si>
    <t>Offer letter, verbal offer</t>
  </si>
  <si>
    <t>Pastikan gaji &gt;= UMP/UMK lokasi kerja; jelaskan status PKWT/PKWTT secara transparan sejak awal</t>
  </si>
  <si>
    <t>Onboarding</t>
  </si>
  <si>
    <t>Orientasi, administrasi BPJS, dan pengenalan budaya perusahaan</t>
  </si>
  <si>
    <t>Program onboarding internal</t>
  </si>
  <si>
    <t>Manfaatkan nilai kekeluargaan &amp; gotong royong untuk mempercepat rasa memiliki (sense of belonging) karyawan baru</t>
  </si>
  <si>
    <t>B. Pelacak Lowongan &amp; Time to Hire</t>
  </si>
  <si>
    <t>Posisi</t>
  </si>
  <si>
    <t>Departemen</t>
  </si>
  <si>
    <t>Lokasi (Provinsi)</t>
  </si>
  <si>
    <t>Tgl Lowongan Dibuka</t>
  </si>
  <si>
    <t>Tgl Offer Diterima</t>
  </si>
  <si>
    <t>Time to Hire (hari)</t>
  </si>
  <si>
    <t>Biaya Rekrutmen (Rp)</t>
  </si>
  <si>
    <t>Software Engineer</t>
  </si>
  <si>
    <t>IT</t>
  </si>
  <si>
    <t>DKI Jakarta</t>
  </si>
  <si>
    <t>Terisi</t>
  </si>
  <si>
    <t>Rata-rata Time to Hire (hari):</t>
  </si>
  <si>
    <t>Total Biaya Rekrutmen (Rp):</t>
  </si>
  <si>
    <t>Budaya Kerja Indonesia &amp; Implikasinya pada Talent Management</t>
  </si>
  <si>
    <t>Berdasarkan riset dimensi budaya kerja Indonesia (Hofstede/Culture Compass) dan studi HR lokal</t>
  </si>
  <si>
    <t>Dimensi Budaya Kerja</t>
  </si>
  <si>
    <t>Karakteristik</t>
  </si>
  <si>
    <t>Implikasi untuk Talent Management</t>
  </si>
  <si>
    <t>Strategi Adaptasi</t>
  </si>
  <si>
    <t>PIC</t>
  </si>
  <si>
    <t>Kolektivisme Tinggi</t>
  </si>
  <si>
    <t>Skor individualisme Indonesia termasuk terendah di ASEAN - kelompok/tim lebih diutamakan dibanding pencapaian individu</t>
  </si>
  <si>
    <t>Penghargaan &amp; promosi berisiko condong ke kedekatan sosial, bukan semata kinerja individu, sehingga meritokrasi bisa terhambat</t>
  </si>
  <si>
    <t>Gunakan kriteria penilaian kinerja yang terukur dan transparan; kombinasikan penghargaan tim dengan pengakuan individu agar tetap adil</t>
  </si>
  <si>
    <t>Hierarki &amp; Rasa Hormat pada Senioritas</t>
  </si>
  <si>
    <t>Struktur organisasi cenderung hierarkis, terutama di sektor pemerintahan dan korporasi besar; keputusan sering berpusat pada atasan</t>
  </si>
  <si>
    <t>Proses talent review dan suksesi bisa didominasi pandangan senior; karyawan junior mungkin segan menyuarakan pendapat</t>
  </si>
  <si>
    <t>Bangun jalur eskalasi &amp; forum masukan yang aman bagi karyawan junior; latih pemimpin senior untuk membuka ruang partisipasi</t>
  </si>
  <si>
    <t>Kekeluargaan &amp; Gotong Royong</t>
  </si>
  <si>
    <t>Loyalitas dan hubungan personal (mirip budaya klan) sangat dihargai; kerja tim informal saling membantu saat beban kerja meningkat</t>
  </si>
  <si>
    <t>Mendukung retensi karena karyawan merasa menjadi bagian dari kelompok, namun berisiko kurangnya dokumentasi &amp; transparansi proses</t>
  </si>
  <si>
    <t>Perkuat sisi kekeluargaan lewat program mentoring &amp; employee bonding, sambil tetap mendokumentasikan keputusan penting secara formal</t>
  </si>
  <si>
    <t>Komunikasi Tidak Langsung (Sungkan)</t>
  </si>
  <si>
    <t>Karyawan cenderung menghindari konfrontasi langsung dan menyampaikan kritik secara halus demi menjaga harmoni</t>
  </si>
  <si>
    <t>Umpan balik kinerja yang terlalu blak-blakan bisa dianggap tidak sopan atau merusak relasi kerja</t>
  </si>
  <si>
    <t>Latih manajer memberi feedback dengan pendekatan coaching yang suportif; sediakan kanal masukan anonim sebagai pelengkap</t>
  </si>
  <si>
    <t>Keberagaman Regional, Etnis &amp; Keagamaan</t>
  </si>
  <si>
    <t>Indonesia memiliki keragaman budaya, bahasa daerah, dan agama yang luas antar wilayah operasional perusahaan</t>
  </si>
  <si>
    <t>Kebijakan HR yang seragam secara nasional bisa kurang relevan di sejumlah daerah (mis. jadwal libur keagamaan, kebiasaan lokal)</t>
  </si>
  <si>
    <t>Sesuaikan kalender kerja &amp; kebijakan cuti dengan hari besar keagamaan setempat; libatkan perwakilan lokal dalam perancangan kebijakan</t>
  </si>
  <si>
    <t>Pergeseran Generasi (Milenial &amp; Gen Z)</t>
  </si>
  <si>
    <t>Generasi muda menuntut fleksibilitas kerja (hybrid/remote), transparansi, dan kesempatan berkembang - tidak hanya gaji</t>
  </si>
  <si>
    <t>Gaya kepemimpinan lama yang mengandalkan senioritas &amp; otoritas semata berisiko kehilangan talenta muda ke kompetitor atau peluang di luar negeri</t>
  </si>
  <si>
    <t>Padukan kepemimpinan partisipatif &amp; coaching dengan struktur hierarki yang tetap dihormati; tawarkan jalur karier yang jelas dan opsi kerja fleksibel</t>
  </si>
  <si>
    <t>KPI Dashboard Manajemen Talenta</t>
  </si>
  <si>
    <t>Isi data dasar di kolom kuning (Bagian A) - KPI di Bagian B akan terhitung otomatis</t>
  </si>
  <si>
    <t>A. Data Dasar Periode Laporan</t>
  </si>
  <si>
    <t>Data Dasar</t>
  </si>
  <si>
    <t>Nilai</t>
  </si>
  <si>
    <t>Satuan</t>
  </si>
  <si>
    <t>Jumlah karyawan awal periode</t>
  </si>
  <si>
    <t>orang</t>
  </si>
  <si>
    <t>Jumlah karyawan akhir periode</t>
  </si>
  <si>
    <t>Jumlah karyawan resign / keluar selama periode</t>
  </si>
  <si>
    <t>Jumlah karyawan direkrut selama periode</t>
  </si>
  <si>
    <t>Total biaya rekrutmen selama periode</t>
  </si>
  <si>
    <t>Rp</t>
  </si>
  <si>
    <t>Jumlah promosi internal selama periode</t>
  </si>
  <si>
    <t>Total posisi kunci / kritikal (critical roles)</t>
  </si>
  <si>
    <t>posisi</t>
  </si>
  <si>
    <t>Jumlah posisi kunci dengan successor teridentifikasi</t>
  </si>
  <si>
    <t>Total jam pelatihan seluruh karyawan selama periode</t>
  </si>
  <si>
    <t>jam</t>
  </si>
  <si>
    <t>Jumlah karyawan yang mengikuti survei engagement</t>
  </si>
  <si>
    <t>11</t>
  </si>
  <si>
    <t>Total skor survei engagement (skala 1-100 per orang, dijumlahkan)</t>
  </si>
  <si>
    <t>poin</t>
  </si>
  <si>
    <t>Nilai di atas adalah contoh ilustrasi - ganti dengan data aktual organisasi Anda.</t>
  </si>
  <si>
    <t>B. KPI Terhitung Otomatis</t>
  </si>
  <si>
    <t>KPI</t>
  </si>
  <si>
    <t>Cara Hitung</t>
  </si>
  <si>
    <t>Hasil</t>
  </si>
  <si>
    <t>Target</t>
  </si>
  <si>
    <t>Sumber Acuan</t>
  </si>
  <si>
    <t>Turnover Rate (%)</t>
  </si>
  <si>
    <t>Jumlah keluar / rata-rata jumlah karyawan x 100</t>
  </si>
  <si>
    <t>Work Institute Retention Report: rata-rata resign sukarela AS &gt;25%/tahun - gunakan sebagai pembanding, sesuaikan dengan norma industri Anda di Indonesia</t>
  </si>
  <si>
    <t>Cost per Hire (Rp)</t>
  </si>
  <si>
    <t>Total biaya rekrutmen / jumlah karyawan direkrut</t>
  </si>
  <si>
    <t>AIHR - Talent Acquisition Metrics</t>
  </si>
  <si>
    <t>Internal Promotion Rate (%)</t>
  </si>
  <si>
    <t>Jumlah promosi internal / jumlah karyawan akhir periode x 100</t>
  </si>
  <si>
    <t>AIHR - Succession Planning Guide</t>
  </si>
  <si>
    <t>Succession Coverage Ratio (%)</t>
  </si>
  <si>
    <t>Posisi kunci dengan successor / total posisi kunci x 100</t>
  </si>
  <si>
    <t>SHRM - Succession Planning benchmark: hanya ~1/3 posisi kritikal yang tercover secara global - jadikan target perbaikan</t>
  </si>
  <si>
    <t>Rata-rata Jam Pelatihan per Karyawan</t>
  </si>
  <si>
    <t>Total jam pelatihan / jumlah karyawan akhir periode</t>
  </si>
  <si>
    <t>LinkedIn Workplace Learning Report - peluang belajar sebagai strategi retensi utama</t>
  </si>
  <si>
    <t>Skor Rata-rata Employee Engagement</t>
  </si>
  <si>
    <t>Total skor survei / jumlah responden survei</t>
  </si>
  <si>
    <t>Gallup - karyawan yang merasa dihargai 59% lebih kecil kemungkinan resign</t>
  </si>
  <si>
    <t>Referensi &amp; Sumber Kredibel</t>
  </si>
  <si>
    <t>Dasar penyusunan template kerangka kerja manajemen talenta ini</t>
  </si>
  <si>
    <t>Sumber</t>
  </si>
  <si>
    <t>Topik yang Dirujuk</t>
  </si>
  <si>
    <t>Tautan / Keterangan</t>
  </si>
  <si>
    <t>AIHR (Academy to Innovate HR)</t>
  </si>
  <si>
    <t>8 langkah &amp; 6 elemen inti talent management framework</t>
  </si>
  <si>
    <t>aihr.com/blog/talent-management-framework</t>
  </si>
  <si>
    <t>Definisi &amp; manfaat talent management</t>
  </si>
  <si>
    <t>aihr.com/blog/what-is-talent-management</t>
  </si>
  <si>
    <t>SHRM (Society for Human Resource Management)</t>
  </si>
  <si>
    <t>8 komponen inti manajemen talenta</t>
  </si>
  <si>
    <t>shrm.org</t>
  </si>
  <si>
    <t>UU No. 6 Tahun 2023</t>
  </si>
  <si>
    <t>Penetapan Perppu No. 2/2022 tentang Cipta Kerja menjadi UU - mengubah UU No. 13/2003</t>
  </si>
  <si>
    <t>peraturan.go.id / jdih.kemnaker.go.id</t>
  </si>
  <si>
    <t>UU No. 13 Tahun 2003</t>
  </si>
  <si>
    <t>Undang-Undang Ketenagakerjaan (dasar hubungan kerja, cuti, non-diskriminasi)</t>
  </si>
  <si>
    <t>PKWT, alih daya, waktu kerja, dan PHK</t>
  </si>
  <si>
    <t>peraturan.go.id</t>
  </si>
  <si>
    <t>PP No. 36 Tahun 2021</t>
  </si>
  <si>
    <t>Pengupahan (termasuk UMP/UMK)</t>
  </si>
  <si>
    <t>PP No. 6 Tahun 2025</t>
  </si>
  <si>
    <t>Pembaruan manfaat Jaminan Kehilangan Pekerjaan (JKP)</t>
  </si>
  <si>
    <t>PP No. 49 Tahun 2025</t>
  </si>
  <si>
    <t>Kenaikan UMP 2026 sekitar 5-7%</t>
  </si>
  <si>
    <t>Permenaker No. 1 &amp; 3 Tahun 2025</t>
  </si>
  <si>
    <t>Penyempurnaan aturan BPJS Ketenagakerjaan (JKK, JKM, JHT, JKP)</t>
  </si>
  <si>
    <t>kemnaker.go.id</t>
  </si>
  <si>
    <t>Pelatihan vokasi dan kursus keterampilan</t>
  </si>
  <si>
    <t>12</t>
  </si>
  <si>
    <t>Putusan Mahkamah Konstitusi No. 168/PUU-XXI/2023</t>
  </si>
  <si>
    <t>Pemisahan klaster ketenagakerjaan dari UU Cipta Kerja</t>
  </si>
  <si>
    <t>mkri.id</t>
  </si>
  <si>
    <t>13</t>
  </si>
  <si>
    <t>SunFish HR by DataOn</t>
  </si>
  <si>
    <t>Ringkasan peraturan ketenagakerjaan terbaru 2026</t>
  </si>
  <si>
    <t>dataon.com/id-id/blog/peraturan-ketenagakerjaan-terbaru</t>
  </si>
  <si>
    <t>14</t>
  </si>
  <si>
    <t>Bipo Indonesia</t>
  </si>
  <si>
    <t>Panduan regulasi ketenagakerjaan 2026 (kontrak, upah, jaminan sosial)</t>
  </si>
  <si>
    <t>bipoindonesia.com/blog/regulasi-ketenagakerjaan-indonesia-2026</t>
  </si>
  <si>
    <t>15</t>
  </si>
  <si>
    <t>Culture Compass Study (FEB Universitas Negeri Gorontalo)</t>
  </si>
  <si>
    <t>Skor individualisme &amp; power distance Indonesia vs ASEAN</t>
  </si>
  <si>
    <t>feb.ung.ac.id</t>
  </si>
  <si>
    <t>16</t>
  </si>
  <si>
    <t>Gajihub Blog</t>
  </si>
  <si>
    <t>Karakteristik budaya hierarki dalam organisasi Indonesia</t>
  </si>
  <si>
    <t>gajihub.com/blog/budaya-hierarki</t>
  </si>
  <si>
    <t>17</t>
  </si>
  <si>
    <t>MLV Teknologi</t>
  </si>
  <si>
    <t>Gotong royong, hierarki, dan nilai kekeluargaan dalam budaya kerja Indonesia</t>
  </si>
  <si>
    <t>mlvteknologi.com</t>
  </si>
  <si>
    <t>18</t>
  </si>
  <si>
    <t>HRD Forum</t>
  </si>
  <si>
    <t>Gaya kepemimpinan yang sesuai dengan budaya Indonesia</t>
  </si>
  <si>
    <t>hrd-forum.com</t>
  </si>
  <si>
    <t>19</t>
  </si>
  <si>
    <t>Marketing.co.id</t>
  </si>
  <si>
    <t>81% perusahaan Indonesia kesulitan mendapat kandidat berkualitas (2026)</t>
  </si>
  <si>
    <t>marketing.co.id/potret-pasar-kerja-indonesia-2026</t>
  </si>
  <si>
    <t>20</t>
  </si>
  <si>
    <t>ItWorks (mengacu riset SEEK - Decoding Global Talent 2024)</t>
  </si>
  <si>
    <t>67% pekerja Indonesia berminat bekerja di luar negeri</t>
  </si>
  <si>
    <t>itworks.id</t>
  </si>
  <si>
    <t>21</t>
  </si>
  <si>
    <t>Proxsis HR</t>
  </si>
  <si>
    <t>Tren HR Indonesia 2026 dan roadmap transformasi SDM</t>
  </si>
  <si>
    <t>hr.proxsisgroup.com</t>
  </si>
  <si>
    <t>22</t>
  </si>
  <si>
    <t>Gallup</t>
  </si>
  <si>
    <t>Dampak apresiasi karyawan terhadap retensi (59% lebih kecil kemungkinan resign)</t>
  </si>
  <si>
    <t>gallup.com</t>
  </si>
  <si>
    <t>23</t>
  </si>
  <si>
    <t>LinkedIn Workplace Learning Report</t>
  </si>
  <si>
    <t>Peluang belajar sebagai strategi retensi utama</t>
  </si>
  <si>
    <t>learning.linkedin.com/resources/workplace-learning-report</t>
  </si>
  <si>
    <t>24</t>
  </si>
  <si>
    <t>Work Institute Retention Report</t>
  </si>
  <si>
    <t>Estimasi biaya turnover karyawan tahunan</t>
  </si>
  <si>
    <t>info.workinstitute.com</t>
  </si>
  <si>
    <t>Catatan: Peraturan perundang-undangan dapat direvisi. Selalu verifikasi versi terbaru melalui JDIH Kemnaker (jdih.kemnaker.go.id) atau konsultan hukum ketenagakerjaan tepercaya sebelum digunakan sebagai dasar keputusan resmi.</t>
  </si>
  <si>
    <t>Kriteria warna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</si>
</sst>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theme="1"/>
      <name val="Calibri"/>
      <family val="2"/>
      <charset val="1"/>
    </font>
    <font>
      <b/>
      <sz val="20"/>
      <color rgb="FF1F3864"/>
      <name val="Arial"/>
      <charset val="1"/>
    </font>
    <font>
      <i/>
      <sz val="13"/>
      <color rgb="FF595959"/>
      <name val="Arial"/>
      <charset val="1"/>
    </font>
    <font>
      <b/>
      <sz val="12"/>
      <color rgb="FFFFFFFF"/>
      <name val="Arial"/>
      <charset val="1"/>
    </font>
    <font>
      <b/>
      <sz val="10"/>
      <name val="Arial"/>
      <charset val="1"/>
    </font>
    <font>
      <sz val="10"/>
      <name val="Arial"/>
      <charset val="1"/>
    </font>
    <font>
      <b/>
      <sz val="16"/>
      <color rgb="FF1F3864"/>
      <name val="Arial"/>
      <charset val="1"/>
    </font>
    <font>
      <i/>
      <sz val="11"/>
      <color rgb="FF595959"/>
      <name val="Arial"/>
      <charset val="1"/>
    </font>
    <font>
      <b/>
      <sz val="11"/>
      <color rgb="FFFFFFFF"/>
      <name val="Arial"/>
      <charset val="1"/>
    </font>
    <font>
      <i/>
      <sz val="9"/>
      <color rgb="FF808080"/>
      <name val="Arial"/>
      <charset val="1"/>
    </font>
    <font>
      <sz val="10"/>
      <name val="Arial"/>
      <family val="2"/>
    </font>
  </fonts>
  <fills count="7">
    <fill>
      <patternFill patternType="none"/>
    </fill>
    <fill>
      <patternFill patternType="gray125"/>
    </fill>
    <fill>
      <patternFill patternType="solid">
        <fgColor rgb="FF0F6E56"/>
        <bgColor rgb="FF008080"/>
      </patternFill>
    </fill>
    <fill>
      <patternFill patternType="solid">
        <fgColor rgb="FFFFF2CC"/>
        <bgColor rgb="FFFFFFFF"/>
      </patternFill>
    </fill>
    <fill>
      <patternFill patternType="solid">
        <fgColor rgb="FFE1F5EE"/>
        <bgColor rgb="FFCCFFFF"/>
      </patternFill>
    </fill>
    <fill>
      <patternFill patternType="solid">
        <fgColor rgb="FFFFFFFF"/>
        <bgColor rgb="FFE1F5EE"/>
      </patternFill>
    </fill>
    <fill>
      <patternFill patternType="solid">
        <fgColor rgb="FF1F3864"/>
        <bgColor rgb="FF333399"/>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4">
    <xf numFmtId="0" fontId="0" fillId="0" borderId="0" xfId="0"/>
    <xf numFmtId="0" fontId="9" fillId="0" borderId="0" xfId="0" applyFont="1"/>
    <xf numFmtId="0" fontId="7" fillId="0" borderId="0" xfId="0" applyFont="1"/>
    <xf numFmtId="0" fontId="6" fillId="0" borderId="0" xfId="0" applyFont="1"/>
    <xf numFmtId="0" fontId="5" fillId="0" borderId="0" xfId="0" applyFont="1" applyAlignment="1">
      <alignment horizontal="left" vertical="top" wrapText="1"/>
    </xf>
    <xf numFmtId="0" fontId="3" fillId="2" borderId="0" xfId="0" applyFont="1" applyFill="1"/>
    <xf numFmtId="0" fontId="2" fillId="0" borderId="0" xfId="0" applyFont="1"/>
    <xf numFmtId="0" fontId="1" fillId="0" borderId="0" xfId="0" applyFont="1"/>
    <xf numFmtId="0" fontId="4" fillId="0" borderId="0" xfId="0" applyFont="1" applyAlignment="1">
      <alignment vertical="top"/>
    </xf>
    <xf numFmtId="0" fontId="5" fillId="0" borderId="0" xfId="0" applyFont="1" applyAlignment="1">
      <alignment horizontal="left" vertical="top" wrapText="1"/>
    </xf>
    <xf numFmtId="0" fontId="0" fillId="3" borderId="1" xfId="0" applyFill="1" applyBorder="1"/>
    <xf numFmtId="0" fontId="0" fillId="4" borderId="1" xfId="0" applyFill="1" applyBorder="1"/>
    <xf numFmtId="0" fontId="0" fillId="5" borderId="1" xfId="0" applyFill="1" applyBorder="1"/>
    <xf numFmtId="0" fontId="8" fillId="6" borderId="1" xfId="0" applyFont="1" applyFill="1" applyBorder="1" applyAlignment="1">
      <alignment horizontal="center" vertical="center" wrapText="1"/>
    </xf>
    <xf numFmtId="0" fontId="5" fillId="0" borderId="1" xfId="0" applyFont="1" applyBorder="1" applyAlignment="1">
      <alignment horizontal="left" vertical="top" wrapText="1"/>
    </xf>
    <xf numFmtId="0" fontId="5" fillId="3" borderId="1" xfId="0" applyFont="1" applyFill="1" applyBorder="1" applyAlignment="1">
      <alignment horizontal="left" vertical="top" wrapText="1"/>
    </xf>
    <xf numFmtId="14" fontId="5" fillId="3" borderId="1" xfId="0" applyNumberFormat="1" applyFont="1" applyFill="1" applyBorder="1" applyAlignment="1">
      <alignment horizontal="left" vertical="top" wrapText="1"/>
    </xf>
    <xf numFmtId="3" fontId="5" fillId="3" borderId="1" xfId="0" applyNumberFormat="1" applyFont="1" applyFill="1" applyBorder="1" applyAlignment="1">
      <alignment horizontal="left" vertical="top" wrapText="1"/>
    </xf>
    <xf numFmtId="0" fontId="4" fillId="0" borderId="0" xfId="0" applyFont="1"/>
    <xf numFmtId="164" fontId="4" fillId="0" borderId="0" xfId="0" applyNumberFormat="1" applyFont="1"/>
    <xf numFmtId="3" fontId="4" fillId="0" borderId="0" xfId="0" applyNumberFormat="1" applyFont="1"/>
    <xf numFmtId="165" fontId="5" fillId="0" borderId="1" xfId="0" applyNumberFormat="1" applyFont="1" applyBorder="1" applyAlignment="1">
      <alignment horizontal="left" vertical="top" wrapText="1"/>
    </xf>
    <xf numFmtId="165" fontId="5" fillId="3" borderId="1" xfId="0" applyNumberFormat="1" applyFont="1" applyFill="1" applyBorder="1" applyAlignment="1">
      <alignment horizontal="left" vertical="top" wrapText="1"/>
    </xf>
    <xf numFmtId="3" fontId="5" fillId="0" borderId="1"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3B6D11"/>
      <rgbColor rgb="FF000080"/>
      <rgbColor rgb="FF808000"/>
      <rgbColor rgb="FF800080"/>
      <rgbColor rgb="FF0F6E56"/>
      <rgbColor rgb="FFBFBFBF"/>
      <rgbColor rgb="FF808080"/>
      <rgbColor rgb="FF9999FF"/>
      <rgbColor rgb="FF993556"/>
      <rgbColor rgb="FFFFF2CC"/>
      <rgbColor rgb="FFE1F5EE"/>
      <rgbColor rgb="FF660066"/>
      <rgbColor rgb="FFFF8080"/>
      <rgbColor rgb="FF185FA5"/>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F5E5A"/>
      <rgbColor rgb="FF969696"/>
      <rgbColor rgb="FF1F3864"/>
      <rgbColor rgb="FF339966"/>
      <rgbColor rgb="FF003300"/>
      <rgbColor rgb="FF333300"/>
      <rgbColor rgb="FF993C1D"/>
      <rgbColor rgb="FF993366"/>
      <rgbColor rgb="FF333399"/>
      <rgbColor rgb="FF59595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3497581</xdr:colOff>
      <xdr:row>0</xdr:row>
      <xdr:rowOff>129541</xdr:rowOff>
    </xdr:from>
    <xdr:to>
      <xdr:col>2</xdr:col>
      <xdr:colOff>4320540</xdr:colOff>
      <xdr:row>3</xdr:row>
      <xdr:rowOff>236220</xdr:rowOff>
    </xdr:to>
    <xdr:pic>
      <xdr:nvPicPr>
        <xdr:cNvPr id="3" name="Picture 2">
          <a:extLst>
            <a:ext uri="{FF2B5EF4-FFF2-40B4-BE49-F238E27FC236}">
              <a16:creationId xmlns:a16="http://schemas.microsoft.com/office/drawing/2014/main" id="{9B0A3662-BAC6-0812-E71B-2E307A0937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35041" y="129541"/>
          <a:ext cx="822959" cy="822959"/>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3864"/>
  </sheetPr>
  <dimension ref="B2:C20"/>
  <sheetViews>
    <sheetView showGridLines="0" tabSelected="1" zoomScaleNormal="100" workbookViewId="0">
      <selection activeCell="G6" sqref="G6"/>
    </sheetView>
  </sheetViews>
  <sheetFormatPr defaultColWidth="8.6640625" defaultRowHeight="14.4" x14ac:dyDescent="0.3"/>
  <cols>
    <col min="1" max="1" width="3" customWidth="1"/>
    <col min="2" max="2" width="34" customWidth="1"/>
    <col min="3" max="3" width="70" customWidth="1"/>
    <col min="4" max="4" width="3" customWidth="1"/>
  </cols>
  <sheetData>
    <row r="2" spans="2:3" ht="24.6" x14ac:dyDescent="0.4">
      <c r="B2" s="7" t="s">
        <v>0</v>
      </c>
      <c r="C2" s="7"/>
    </row>
    <row r="3" spans="2:3" ht="17.399999999999999" x14ac:dyDescent="0.35">
      <c r="B3" s="6" t="s">
        <v>1</v>
      </c>
      <c r="C3" s="6"/>
    </row>
    <row r="4" spans="2:3" ht="27" customHeight="1" x14ac:dyDescent="0.3"/>
    <row r="5" spans="2:3" ht="15.6" x14ac:dyDescent="0.3">
      <c r="B5" s="5" t="s">
        <v>2</v>
      </c>
      <c r="C5" s="5"/>
    </row>
    <row r="6" spans="2:3" ht="31.5" customHeight="1" x14ac:dyDescent="0.3">
      <c r="B6" s="8" t="s">
        <v>3</v>
      </c>
      <c r="C6" s="9" t="s">
        <v>4</v>
      </c>
    </row>
    <row r="7" spans="2:3" ht="31.5" customHeight="1" x14ac:dyDescent="0.3">
      <c r="B7" s="8" t="s">
        <v>5</v>
      </c>
      <c r="C7" s="9" t="s">
        <v>6</v>
      </c>
    </row>
    <row r="8" spans="2:3" ht="31.5" customHeight="1" x14ac:dyDescent="0.3">
      <c r="B8" s="8" t="s">
        <v>7</v>
      </c>
      <c r="C8" s="9" t="s">
        <v>8</v>
      </c>
    </row>
    <row r="9" spans="2:3" ht="31.5" customHeight="1" x14ac:dyDescent="0.3">
      <c r="B9" s="8" t="s">
        <v>9</v>
      </c>
      <c r="C9" s="9" t="s">
        <v>10</v>
      </c>
    </row>
    <row r="10" spans="2:3" ht="31.5" customHeight="1" x14ac:dyDescent="0.3">
      <c r="B10" s="8" t="s">
        <v>11</v>
      </c>
      <c r="C10" s="9" t="s">
        <v>12</v>
      </c>
    </row>
    <row r="11" spans="2:3" ht="31.5" customHeight="1" x14ac:dyDescent="0.3">
      <c r="B11" s="8" t="s">
        <v>13</v>
      </c>
      <c r="C11" s="9" t="s">
        <v>14</v>
      </c>
    </row>
    <row r="12" spans="2:3" ht="31.5" customHeight="1" x14ac:dyDescent="0.3">
      <c r="B12" s="8" t="s">
        <v>15</v>
      </c>
      <c r="C12" s="9" t="s">
        <v>16</v>
      </c>
    </row>
    <row r="14" spans="2:3" ht="15.6" x14ac:dyDescent="0.3">
      <c r="B14" s="5" t="s">
        <v>312</v>
      </c>
      <c r="C14" s="5"/>
    </row>
    <row r="15" spans="2:3" x14ac:dyDescent="0.3">
      <c r="B15" s="10"/>
      <c r="C15" s="9" t="s">
        <v>17</v>
      </c>
    </row>
    <row r="16" spans="2:3" x14ac:dyDescent="0.3">
      <c r="B16" s="11"/>
      <c r="C16" s="9" t="s">
        <v>18</v>
      </c>
    </row>
    <row r="17" spans="2:3" x14ac:dyDescent="0.3">
      <c r="B17" s="12"/>
      <c r="C17" s="9" t="s">
        <v>19</v>
      </c>
    </row>
    <row r="19" spans="2:3" ht="15.6" x14ac:dyDescent="0.3">
      <c r="B19" s="5" t="s">
        <v>20</v>
      </c>
      <c r="C19" s="5"/>
    </row>
    <row r="20" spans="2:3" ht="75" customHeight="1" x14ac:dyDescent="0.3">
      <c r="B20" s="4" t="s">
        <v>21</v>
      </c>
      <c r="C20" s="4"/>
    </row>
  </sheetData>
  <mergeCells count="6">
    <mergeCell ref="B20:C20"/>
    <mergeCell ref="B2:C2"/>
    <mergeCell ref="B3:C3"/>
    <mergeCell ref="B5:C5"/>
    <mergeCell ref="B14:C14"/>
    <mergeCell ref="B19:C19"/>
  </mergeCell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F6E56"/>
  </sheetPr>
  <dimension ref="A1:H10"/>
  <sheetViews>
    <sheetView showGridLines="0" zoomScaleNormal="100" workbookViewId="0">
      <pane ySplit="4" topLeftCell="A5" activePane="bottomLeft" state="frozen"/>
      <selection pane="bottomLeft" sqref="A1:H1"/>
    </sheetView>
  </sheetViews>
  <sheetFormatPr defaultColWidth="8.6640625" defaultRowHeight="14.4" x14ac:dyDescent="0.3"/>
  <cols>
    <col min="1" max="1" width="4" customWidth="1"/>
    <col min="2" max="2" width="22" customWidth="1"/>
    <col min="3" max="3" width="34" customWidth="1"/>
    <col min="4" max="4" width="40" customWidth="1"/>
    <col min="5" max="5" width="42" customWidth="1"/>
    <col min="6" max="6" width="16" customWidth="1"/>
    <col min="7" max="7" width="14" customWidth="1"/>
    <col min="8" max="8" width="16" customWidth="1"/>
  </cols>
  <sheetData>
    <row r="1" spans="1:8" ht="21" x14ac:dyDescent="0.4">
      <c r="A1" s="3" t="s">
        <v>22</v>
      </c>
      <c r="B1" s="3"/>
      <c r="C1" s="3"/>
      <c r="D1" s="3"/>
      <c r="E1" s="3"/>
      <c r="F1" s="3"/>
      <c r="G1" s="3"/>
      <c r="H1" s="3"/>
    </row>
    <row r="2" spans="1:8" x14ac:dyDescent="0.3">
      <c r="A2" s="2" t="s">
        <v>23</v>
      </c>
      <c r="B2" s="2"/>
      <c r="C2" s="2"/>
      <c r="D2" s="2"/>
      <c r="E2" s="2"/>
      <c r="F2" s="2"/>
      <c r="G2" s="2"/>
      <c r="H2" s="2"/>
    </row>
    <row r="4" spans="1:8" ht="25.5" customHeight="1" x14ac:dyDescent="0.3">
      <c r="A4" s="13" t="s">
        <v>24</v>
      </c>
      <c r="B4" s="13" t="s">
        <v>25</v>
      </c>
      <c r="C4" s="13" t="s">
        <v>26</v>
      </c>
      <c r="D4" s="13" t="s">
        <v>27</v>
      </c>
      <c r="E4" s="13" t="s">
        <v>28</v>
      </c>
      <c r="F4" s="13" t="s">
        <v>29</v>
      </c>
      <c r="G4" s="13" t="s">
        <v>30</v>
      </c>
      <c r="H4" s="13" t="s">
        <v>31</v>
      </c>
    </row>
    <row r="5" spans="1:8" ht="84.75" customHeight="1" x14ac:dyDescent="0.3">
      <c r="A5" s="14" t="s">
        <v>32</v>
      </c>
      <c r="B5" s="14" t="s">
        <v>33</v>
      </c>
      <c r="C5" s="14" t="s">
        <v>34</v>
      </c>
      <c r="D5" s="14" t="s">
        <v>35</v>
      </c>
      <c r="E5" s="14" t="s">
        <v>36</v>
      </c>
      <c r="F5" s="15"/>
      <c r="G5" s="15"/>
      <c r="H5" s="15"/>
    </row>
    <row r="6" spans="1:8" ht="84.75" customHeight="1" x14ac:dyDescent="0.3">
      <c r="A6" s="14" t="s">
        <v>37</v>
      </c>
      <c r="B6" s="14" t="s">
        <v>38</v>
      </c>
      <c r="C6" s="14" t="s">
        <v>39</v>
      </c>
      <c r="D6" s="14" t="s">
        <v>40</v>
      </c>
      <c r="E6" s="14" t="s">
        <v>41</v>
      </c>
      <c r="F6" s="15"/>
      <c r="G6" s="15"/>
      <c r="H6" s="15"/>
    </row>
    <row r="7" spans="1:8" ht="84.75" customHeight="1" x14ac:dyDescent="0.3">
      <c r="A7" s="14" t="s">
        <v>42</v>
      </c>
      <c r="B7" s="14" t="s">
        <v>43</v>
      </c>
      <c r="C7" s="14" t="s">
        <v>44</v>
      </c>
      <c r="D7" s="14" t="s">
        <v>45</v>
      </c>
      <c r="E7" s="14" t="s">
        <v>46</v>
      </c>
      <c r="F7" s="15"/>
      <c r="G7" s="15"/>
      <c r="H7" s="15"/>
    </row>
    <row r="8" spans="1:8" ht="84.75" customHeight="1" x14ac:dyDescent="0.3">
      <c r="A8" s="14" t="s">
        <v>47</v>
      </c>
      <c r="B8" s="14" t="s">
        <v>48</v>
      </c>
      <c r="C8" s="14" t="s">
        <v>49</v>
      </c>
      <c r="D8" s="14" t="s">
        <v>50</v>
      </c>
      <c r="E8" s="14" t="s">
        <v>51</v>
      </c>
      <c r="F8" s="15"/>
      <c r="G8" s="15"/>
      <c r="H8" s="15"/>
    </row>
    <row r="9" spans="1:8" ht="84.75" customHeight="1" x14ac:dyDescent="0.3">
      <c r="A9" s="14" t="s">
        <v>52</v>
      </c>
      <c r="B9" s="14" t="s">
        <v>53</v>
      </c>
      <c r="C9" s="14" t="s">
        <v>54</v>
      </c>
      <c r="D9" s="14" t="s">
        <v>55</v>
      </c>
      <c r="E9" s="14" t="s">
        <v>56</v>
      </c>
      <c r="F9" s="15"/>
      <c r="G9" s="15"/>
      <c r="H9" s="15"/>
    </row>
    <row r="10" spans="1:8" ht="84.75" customHeight="1" x14ac:dyDescent="0.3">
      <c r="A10" s="14" t="s">
        <v>57</v>
      </c>
      <c r="B10" s="14" t="s">
        <v>58</v>
      </c>
      <c r="C10" s="14" t="s">
        <v>59</v>
      </c>
      <c r="D10" s="14" t="s">
        <v>60</v>
      </c>
      <c r="E10" s="14" t="s">
        <v>61</v>
      </c>
      <c r="F10" s="15"/>
      <c r="G10" s="15"/>
      <c r="H10" s="15"/>
    </row>
  </sheetData>
  <mergeCells count="2">
    <mergeCell ref="A1:H1"/>
    <mergeCell ref="A2:H2"/>
  </mergeCells>
  <dataValidations count="1">
    <dataValidation type="list" allowBlank="1" sqref="H5:H10" xr:uid="{00000000-0002-0000-0100-000000000000}">
      <formula1>"Belum Mulai,Berjalan,Selesai,Tertunda"</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3C1D"/>
  </sheetPr>
  <dimension ref="A1:G16"/>
  <sheetViews>
    <sheetView showGridLines="0" zoomScaleNormal="100" workbookViewId="0">
      <pane ySplit="4" topLeftCell="A5" activePane="bottomLeft" state="frozen"/>
      <selection pane="bottomLeft" sqref="A1:G1"/>
    </sheetView>
  </sheetViews>
  <sheetFormatPr defaultColWidth="8.6640625" defaultRowHeight="14.4" x14ac:dyDescent="0.3"/>
  <cols>
    <col min="1" max="1" width="4" customWidth="1"/>
    <col min="2" max="2" width="26" customWidth="1"/>
    <col min="3" max="3" width="30" customWidth="1"/>
    <col min="4" max="4" width="42" customWidth="1"/>
    <col min="5" max="5" width="16" customWidth="1"/>
    <col min="6" max="6" width="34" customWidth="1"/>
    <col min="7" max="7" width="14" customWidth="1"/>
  </cols>
  <sheetData>
    <row r="1" spans="1:7" ht="21" x14ac:dyDescent="0.4">
      <c r="A1" s="3" t="s">
        <v>62</v>
      </c>
      <c r="B1" s="3"/>
      <c r="C1" s="3"/>
      <c r="D1" s="3"/>
      <c r="E1" s="3"/>
      <c r="F1" s="3"/>
      <c r="G1" s="3"/>
    </row>
    <row r="2" spans="1:7" x14ac:dyDescent="0.3">
      <c r="A2" s="2" t="s">
        <v>63</v>
      </c>
      <c r="B2" s="2"/>
      <c r="C2" s="2"/>
      <c r="D2" s="2"/>
      <c r="E2" s="2"/>
      <c r="F2" s="2"/>
      <c r="G2" s="2"/>
    </row>
    <row r="4" spans="1:7" ht="25.5" customHeight="1" x14ac:dyDescent="0.3">
      <c r="A4" s="13" t="s">
        <v>24</v>
      </c>
      <c r="B4" s="13" t="s">
        <v>64</v>
      </c>
      <c r="C4" s="13" t="s">
        <v>65</v>
      </c>
      <c r="D4" s="13" t="s">
        <v>66</v>
      </c>
      <c r="E4" s="13" t="s">
        <v>67</v>
      </c>
      <c r="F4" s="13" t="s">
        <v>68</v>
      </c>
      <c r="G4" s="13" t="s">
        <v>69</v>
      </c>
    </row>
    <row r="5" spans="1:7" ht="69.75" customHeight="1" x14ac:dyDescent="0.3">
      <c r="A5" s="14" t="s">
        <v>32</v>
      </c>
      <c r="B5" s="14" t="s">
        <v>70</v>
      </c>
      <c r="C5" s="14" t="s">
        <v>71</v>
      </c>
      <c r="D5" s="14" t="s">
        <v>72</v>
      </c>
      <c r="E5" s="15"/>
      <c r="F5" s="15"/>
      <c r="G5" s="16"/>
    </row>
    <row r="6" spans="1:7" ht="69.75" customHeight="1" x14ac:dyDescent="0.3">
      <c r="A6" s="14" t="s">
        <v>37</v>
      </c>
      <c r="B6" s="14" t="s">
        <v>73</v>
      </c>
      <c r="C6" s="14" t="s">
        <v>74</v>
      </c>
      <c r="D6" s="14" t="s">
        <v>75</v>
      </c>
      <c r="E6" s="15"/>
      <c r="F6" s="15"/>
      <c r="G6" s="16"/>
    </row>
    <row r="7" spans="1:7" ht="69.75" customHeight="1" x14ac:dyDescent="0.3">
      <c r="A7" s="14" t="s">
        <v>42</v>
      </c>
      <c r="B7" s="14" t="s">
        <v>76</v>
      </c>
      <c r="C7" s="14" t="s">
        <v>77</v>
      </c>
      <c r="D7" s="14" t="s">
        <v>78</v>
      </c>
      <c r="E7" s="15"/>
      <c r="F7" s="15"/>
      <c r="G7" s="16"/>
    </row>
    <row r="8" spans="1:7" ht="69.75" customHeight="1" x14ac:dyDescent="0.3">
      <c r="A8" s="14" t="s">
        <v>47</v>
      </c>
      <c r="B8" s="14" t="s">
        <v>79</v>
      </c>
      <c r="C8" s="14" t="s">
        <v>80</v>
      </c>
      <c r="D8" s="14" t="s">
        <v>81</v>
      </c>
      <c r="E8" s="15"/>
      <c r="F8" s="15"/>
      <c r="G8" s="16"/>
    </row>
    <row r="9" spans="1:7" ht="69.75" customHeight="1" x14ac:dyDescent="0.3">
      <c r="A9" s="14" t="s">
        <v>52</v>
      </c>
      <c r="B9" s="14" t="s">
        <v>82</v>
      </c>
      <c r="C9" s="14" t="s">
        <v>83</v>
      </c>
      <c r="D9" s="14" t="s">
        <v>84</v>
      </c>
      <c r="E9" s="15"/>
      <c r="F9" s="15"/>
      <c r="G9" s="16"/>
    </row>
    <row r="10" spans="1:7" ht="69.75" customHeight="1" x14ac:dyDescent="0.3">
      <c r="A10" s="14" t="s">
        <v>57</v>
      </c>
      <c r="B10" s="14" t="s">
        <v>85</v>
      </c>
      <c r="C10" s="14" t="s">
        <v>86</v>
      </c>
      <c r="D10" s="14" t="s">
        <v>87</v>
      </c>
      <c r="E10" s="15"/>
      <c r="F10" s="15"/>
      <c r="G10" s="16"/>
    </row>
    <row r="11" spans="1:7" ht="69.75" customHeight="1" x14ac:dyDescent="0.3">
      <c r="A11" s="14" t="s">
        <v>88</v>
      </c>
      <c r="B11" s="14" t="s">
        <v>89</v>
      </c>
      <c r="C11" s="14" t="s">
        <v>90</v>
      </c>
      <c r="D11" s="14" t="s">
        <v>91</v>
      </c>
      <c r="E11" s="15"/>
      <c r="F11" s="15"/>
      <c r="G11" s="16"/>
    </row>
    <row r="12" spans="1:7" ht="69.75" customHeight="1" x14ac:dyDescent="0.3">
      <c r="A12" s="14" t="s">
        <v>92</v>
      </c>
      <c r="B12" s="14" t="s">
        <v>93</v>
      </c>
      <c r="C12" s="14" t="s">
        <v>94</v>
      </c>
      <c r="D12" s="14" t="s">
        <v>95</v>
      </c>
      <c r="E12" s="15"/>
      <c r="F12" s="15"/>
      <c r="G12" s="16"/>
    </row>
    <row r="13" spans="1:7" ht="69.75" customHeight="1" x14ac:dyDescent="0.3">
      <c r="A13" s="14" t="s">
        <v>96</v>
      </c>
      <c r="B13" s="14" t="s">
        <v>97</v>
      </c>
      <c r="C13" s="14" t="s">
        <v>98</v>
      </c>
      <c r="D13" s="14" t="s">
        <v>99</v>
      </c>
      <c r="E13" s="15"/>
      <c r="F13" s="15"/>
      <c r="G13" s="16"/>
    </row>
    <row r="14" spans="1:7" ht="69.75" customHeight="1" x14ac:dyDescent="0.3">
      <c r="A14" s="14" t="s">
        <v>100</v>
      </c>
      <c r="B14" s="14" t="s">
        <v>101</v>
      </c>
      <c r="C14" s="14" t="s">
        <v>102</v>
      </c>
      <c r="D14" s="14" t="s">
        <v>103</v>
      </c>
      <c r="E14" s="15"/>
      <c r="F14" s="15"/>
      <c r="G14" s="16"/>
    </row>
    <row r="16" spans="1:7" x14ac:dyDescent="0.3">
      <c r="B16" s="1" t="s">
        <v>104</v>
      </c>
      <c r="C16" s="1"/>
      <c r="D16" s="1"/>
      <c r="E16" s="1"/>
      <c r="F16" s="1"/>
      <c r="G16" s="1"/>
    </row>
  </sheetData>
  <mergeCells count="3">
    <mergeCell ref="A1:G1"/>
    <mergeCell ref="A2:G2"/>
    <mergeCell ref="B16:G16"/>
  </mergeCells>
  <dataValidations count="1">
    <dataValidation type="list" allowBlank="1" sqref="E5:E14" xr:uid="{00000000-0002-0000-0200-000000000000}">
      <formula1>"Patuh,Belum Patuh,Dalam Proses,Perlu Verifikasi Ulang"</formula1>
      <formula2>0</formula2>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85FA5"/>
  </sheetPr>
  <dimension ref="A1:I27"/>
  <sheetViews>
    <sheetView showGridLines="0" zoomScaleNormal="100" workbookViewId="0">
      <pane ySplit="14" topLeftCell="A30" activePane="bottomLeft" state="frozen"/>
      <selection pane="bottomLeft" sqref="A1:I1"/>
    </sheetView>
  </sheetViews>
  <sheetFormatPr defaultColWidth="8.6640625" defaultRowHeight="14.4" x14ac:dyDescent="0.3"/>
  <cols>
    <col min="1" max="1" width="4" customWidth="1"/>
    <col min="2" max="2" width="22" customWidth="1"/>
    <col min="3" max="3" width="34" customWidth="1"/>
    <col min="4" max="4" width="30" customWidth="1"/>
    <col min="5" max="8" width="14" customWidth="1"/>
    <col min="9" max="9" width="16" customWidth="1"/>
  </cols>
  <sheetData>
    <row r="1" spans="1:9" ht="21" x14ac:dyDescent="0.4">
      <c r="A1" s="3" t="s">
        <v>105</v>
      </c>
      <c r="B1" s="3"/>
      <c r="C1" s="3"/>
      <c r="D1" s="3"/>
      <c r="E1" s="3"/>
      <c r="F1" s="3"/>
      <c r="G1" s="3"/>
      <c r="H1" s="3"/>
      <c r="I1" s="3"/>
    </row>
    <row r="2" spans="1:9" x14ac:dyDescent="0.3">
      <c r="A2" s="2" t="s">
        <v>106</v>
      </c>
      <c r="B2" s="2"/>
      <c r="C2" s="2"/>
      <c r="D2" s="2"/>
      <c r="E2" s="2"/>
      <c r="F2" s="2"/>
      <c r="G2" s="2"/>
      <c r="H2" s="2"/>
      <c r="I2" s="2"/>
    </row>
    <row r="4" spans="1:9" ht="15.6" x14ac:dyDescent="0.3">
      <c r="A4" s="5" t="s">
        <v>107</v>
      </c>
      <c r="B4" s="5"/>
      <c r="C4" s="5"/>
      <c r="D4" s="5"/>
      <c r="E4" s="5"/>
    </row>
    <row r="5" spans="1:9" ht="25.5" customHeight="1" x14ac:dyDescent="0.3">
      <c r="A5" s="13" t="s">
        <v>24</v>
      </c>
      <c r="B5" s="13" t="s">
        <v>108</v>
      </c>
      <c r="C5" s="13" t="s">
        <v>109</v>
      </c>
      <c r="D5" s="13" t="s">
        <v>110</v>
      </c>
      <c r="E5" s="13" t="s">
        <v>111</v>
      </c>
    </row>
    <row r="6" spans="1:9" ht="60" customHeight="1" x14ac:dyDescent="0.3">
      <c r="A6" s="14" t="s">
        <v>32</v>
      </c>
      <c r="B6" s="14" t="s">
        <v>112</v>
      </c>
      <c r="C6" s="14" t="s">
        <v>113</v>
      </c>
      <c r="D6" s="14" t="s">
        <v>114</v>
      </c>
      <c r="E6" s="14" t="s">
        <v>115</v>
      </c>
    </row>
    <row r="7" spans="1:9" ht="60" customHeight="1" x14ac:dyDescent="0.3">
      <c r="A7" s="14" t="s">
        <v>37</v>
      </c>
      <c r="B7" s="14" t="s">
        <v>116</v>
      </c>
      <c r="C7" s="14" t="s">
        <v>117</v>
      </c>
      <c r="D7" s="14" t="s">
        <v>118</v>
      </c>
      <c r="E7" s="14" t="s">
        <v>119</v>
      </c>
    </row>
    <row r="8" spans="1:9" ht="60" customHeight="1" x14ac:dyDescent="0.3">
      <c r="A8" s="14" t="s">
        <v>42</v>
      </c>
      <c r="B8" s="14" t="s">
        <v>120</v>
      </c>
      <c r="C8" s="14" t="s">
        <v>121</v>
      </c>
      <c r="D8" s="14" t="s">
        <v>122</v>
      </c>
      <c r="E8" s="14" t="s">
        <v>123</v>
      </c>
    </row>
    <row r="9" spans="1:9" ht="60" customHeight="1" x14ac:dyDescent="0.3">
      <c r="A9" s="14" t="s">
        <v>47</v>
      </c>
      <c r="B9" s="14" t="s">
        <v>124</v>
      </c>
      <c r="C9" s="14" t="s">
        <v>125</v>
      </c>
      <c r="D9" s="14" t="s">
        <v>126</v>
      </c>
      <c r="E9" s="14" t="s">
        <v>127</v>
      </c>
    </row>
    <row r="10" spans="1:9" ht="60" customHeight="1" x14ac:dyDescent="0.3">
      <c r="A10" s="14" t="s">
        <v>52</v>
      </c>
      <c r="B10" s="14" t="s">
        <v>128</v>
      </c>
      <c r="C10" s="14" t="s">
        <v>129</v>
      </c>
      <c r="D10" s="14" t="s">
        <v>130</v>
      </c>
      <c r="E10" s="14" t="s">
        <v>131</v>
      </c>
    </row>
    <row r="11" spans="1:9" ht="60" customHeight="1" x14ac:dyDescent="0.3">
      <c r="A11" s="14" t="s">
        <v>57</v>
      </c>
      <c r="B11" s="14" t="s">
        <v>132</v>
      </c>
      <c r="C11" s="14" t="s">
        <v>133</v>
      </c>
      <c r="D11" s="14" t="s">
        <v>134</v>
      </c>
      <c r="E11" s="14" t="s">
        <v>135</v>
      </c>
    </row>
    <row r="13" spans="1:9" ht="15.6" x14ac:dyDescent="0.3">
      <c r="A13" s="5" t="s">
        <v>136</v>
      </c>
      <c r="B13" s="5"/>
      <c r="C13" s="5"/>
      <c r="D13" s="5"/>
      <c r="E13" s="5"/>
      <c r="F13" s="5"/>
      <c r="G13" s="5"/>
      <c r="H13" s="5"/>
      <c r="I13" s="5"/>
    </row>
    <row r="14" spans="1:9" ht="30" customHeight="1" x14ac:dyDescent="0.3">
      <c r="A14" s="13" t="s">
        <v>24</v>
      </c>
      <c r="B14" s="13" t="s">
        <v>137</v>
      </c>
      <c r="C14" s="13" t="s">
        <v>138</v>
      </c>
      <c r="D14" s="13" t="s">
        <v>139</v>
      </c>
      <c r="E14" s="13" t="s">
        <v>140</v>
      </c>
      <c r="F14" s="13" t="s">
        <v>141</v>
      </c>
      <c r="G14" s="13" t="s">
        <v>142</v>
      </c>
      <c r="H14" s="13" t="s">
        <v>143</v>
      </c>
      <c r="I14" s="13" t="s">
        <v>31</v>
      </c>
    </row>
    <row r="15" spans="1:9" x14ac:dyDescent="0.3">
      <c r="A15" s="14">
        <v>1</v>
      </c>
      <c r="B15" s="15" t="s">
        <v>144</v>
      </c>
      <c r="C15" s="15" t="s">
        <v>145</v>
      </c>
      <c r="D15" s="15" t="s">
        <v>146</v>
      </c>
      <c r="E15" s="16">
        <v>46082</v>
      </c>
      <c r="F15" s="16">
        <v>46106</v>
      </c>
      <c r="G15" s="14">
        <f t="shared" ref="G15:G24" si="0">IF(AND(E15&lt;&gt;"",F15&lt;&gt;""),F15-E15,"")</f>
        <v>24</v>
      </c>
      <c r="H15" s="17">
        <v>15000000</v>
      </c>
      <c r="I15" s="15" t="s">
        <v>147</v>
      </c>
    </row>
    <row r="16" spans="1:9" x14ac:dyDescent="0.3">
      <c r="A16" s="14">
        <v>2</v>
      </c>
      <c r="B16" s="15"/>
      <c r="C16" s="15"/>
      <c r="D16" s="15"/>
      <c r="E16" s="16"/>
      <c r="F16" s="16"/>
      <c r="G16" s="14" t="str">
        <f t="shared" si="0"/>
        <v/>
      </c>
      <c r="H16" s="17"/>
      <c r="I16" s="15"/>
    </row>
    <row r="17" spans="1:9" x14ac:dyDescent="0.3">
      <c r="A17" s="14">
        <v>3</v>
      </c>
      <c r="B17" s="15"/>
      <c r="C17" s="15"/>
      <c r="D17" s="15"/>
      <c r="E17" s="16"/>
      <c r="F17" s="16"/>
      <c r="G17" s="14" t="str">
        <f t="shared" si="0"/>
        <v/>
      </c>
      <c r="H17" s="17"/>
      <c r="I17" s="15"/>
    </row>
    <row r="18" spans="1:9" x14ac:dyDescent="0.3">
      <c r="A18" s="14">
        <v>4</v>
      </c>
      <c r="B18" s="15"/>
      <c r="C18" s="15"/>
      <c r="D18" s="15"/>
      <c r="E18" s="16"/>
      <c r="F18" s="16"/>
      <c r="G18" s="14" t="str">
        <f t="shared" si="0"/>
        <v/>
      </c>
      <c r="H18" s="17"/>
      <c r="I18" s="15"/>
    </row>
    <row r="19" spans="1:9" x14ac:dyDescent="0.3">
      <c r="A19" s="14">
        <v>5</v>
      </c>
      <c r="B19" s="15"/>
      <c r="C19" s="15"/>
      <c r="D19" s="15"/>
      <c r="E19" s="16"/>
      <c r="F19" s="16"/>
      <c r="G19" s="14" t="str">
        <f t="shared" si="0"/>
        <v/>
      </c>
      <c r="H19" s="17"/>
      <c r="I19" s="15"/>
    </row>
    <row r="20" spans="1:9" x14ac:dyDescent="0.3">
      <c r="A20" s="14">
        <v>6</v>
      </c>
      <c r="B20" s="15"/>
      <c r="C20" s="15"/>
      <c r="D20" s="15"/>
      <c r="E20" s="16"/>
      <c r="F20" s="16"/>
      <c r="G20" s="14" t="str">
        <f t="shared" si="0"/>
        <v/>
      </c>
      <c r="H20" s="17"/>
      <c r="I20" s="15"/>
    </row>
    <row r="21" spans="1:9" x14ac:dyDescent="0.3">
      <c r="A21" s="14">
        <v>7</v>
      </c>
      <c r="B21" s="15"/>
      <c r="C21" s="15"/>
      <c r="D21" s="15"/>
      <c r="E21" s="16"/>
      <c r="F21" s="16"/>
      <c r="G21" s="14" t="str">
        <f t="shared" si="0"/>
        <v/>
      </c>
      <c r="H21" s="17"/>
      <c r="I21" s="15"/>
    </row>
    <row r="22" spans="1:9" x14ac:dyDescent="0.3">
      <c r="A22" s="14">
        <v>8</v>
      </c>
      <c r="B22" s="15"/>
      <c r="C22" s="15"/>
      <c r="D22" s="15"/>
      <c r="E22" s="16"/>
      <c r="F22" s="16"/>
      <c r="G22" s="14" t="str">
        <f t="shared" si="0"/>
        <v/>
      </c>
      <c r="H22" s="17"/>
      <c r="I22" s="15"/>
    </row>
    <row r="23" spans="1:9" x14ac:dyDescent="0.3">
      <c r="A23" s="14">
        <v>9</v>
      </c>
      <c r="B23" s="15"/>
      <c r="C23" s="15"/>
      <c r="D23" s="15"/>
      <c r="E23" s="16"/>
      <c r="F23" s="16"/>
      <c r="G23" s="14" t="str">
        <f t="shared" si="0"/>
        <v/>
      </c>
      <c r="H23" s="17"/>
      <c r="I23" s="15"/>
    </row>
    <row r="24" spans="1:9" x14ac:dyDescent="0.3">
      <c r="A24" s="14">
        <v>10</v>
      </c>
      <c r="B24" s="15"/>
      <c r="C24" s="15"/>
      <c r="D24" s="15"/>
      <c r="E24" s="16"/>
      <c r="F24" s="16"/>
      <c r="G24" s="14" t="str">
        <f t="shared" si="0"/>
        <v/>
      </c>
      <c r="H24" s="17"/>
      <c r="I24" s="15"/>
    </row>
    <row r="26" spans="1:9" x14ac:dyDescent="0.3">
      <c r="B26" s="18" t="s">
        <v>148</v>
      </c>
      <c r="G26" s="19">
        <f>IFERROR(AVERAGE(G15:G24),"")</f>
        <v>24</v>
      </c>
    </row>
    <row r="27" spans="1:9" x14ac:dyDescent="0.3">
      <c r="B27" s="18" t="s">
        <v>149</v>
      </c>
      <c r="H27" s="20">
        <f>SUM(H15:H24)</f>
        <v>15000000</v>
      </c>
    </row>
  </sheetData>
  <mergeCells count="4">
    <mergeCell ref="A1:I1"/>
    <mergeCell ref="A2:I2"/>
    <mergeCell ref="A4:E4"/>
    <mergeCell ref="A13:I13"/>
  </mergeCells>
  <dataValidations count="1">
    <dataValidation type="list" allowBlank="1" sqref="I15:I24" xr:uid="{00000000-0002-0000-0300-000000000000}">
      <formula1>"Dibuka,Proses Seleksi,Offering,Terisi,Dibatalkan"</formula1>
      <formula2>0</formula2>
    </dataValidation>
  </dataValidations>
  <pageMargins left="0.75" right="0.75" top="1" bottom="1" header="0.511811023622047" footer="0.511811023622047"/>
  <pageSetup paperSize="9" orientation="portrait" horizontalDpi="300" verticalDpi="30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93556"/>
  </sheetPr>
  <dimension ref="A1:G10"/>
  <sheetViews>
    <sheetView showGridLines="0" zoomScaleNormal="100" workbookViewId="0">
      <pane ySplit="4" topLeftCell="A5" activePane="bottomLeft" state="frozen"/>
      <selection pane="bottomLeft"/>
    </sheetView>
  </sheetViews>
  <sheetFormatPr defaultColWidth="8.6640625" defaultRowHeight="14.4" x14ac:dyDescent="0.3"/>
  <cols>
    <col min="1" max="1" width="4" customWidth="1"/>
    <col min="2" max="2" width="24" customWidth="1"/>
    <col min="3" max="3" width="34" customWidth="1"/>
    <col min="4" max="5" width="38" customWidth="1"/>
    <col min="6" max="6" width="16" customWidth="1"/>
    <col min="7" max="7" width="14" customWidth="1"/>
  </cols>
  <sheetData>
    <row r="1" spans="1:7" ht="21" x14ac:dyDescent="0.4">
      <c r="A1" s="3" t="s">
        <v>150</v>
      </c>
      <c r="B1" s="3"/>
      <c r="C1" s="3"/>
      <c r="D1" s="3"/>
      <c r="E1" s="3"/>
      <c r="F1" s="3"/>
      <c r="G1" s="3"/>
    </row>
    <row r="2" spans="1:7" x14ac:dyDescent="0.3">
      <c r="A2" s="2" t="s">
        <v>151</v>
      </c>
      <c r="B2" s="2"/>
      <c r="C2" s="2"/>
      <c r="D2" s="2"/>
      <c r="E2" s="2"/>
      <c r="F2" s="2"/>
      <c r="G2" s="2"/>
    </row>
    <row r="4" spans="1:7" ht="25.5" customHeight="1" x14ac:dyDescent="0.3">
      <c r="A4" s="13" t="s">
        <v>24</v>
      </c>
      <c r="B4" s="13" t="s">
        <v>152</v>
      </c>
      <c r="C4" s="13" t="s">
        <v>153</v>
      </c>
      <c r="D4" s="13" t="s">
        <v>154</v>
      </c>
      <c r="E4" s="13" t="s">
        <v>155</v>
      </c>
      <c r="F4" s="13" t="s">
        <v>156</v>
      </c>
      <c r="G4" s="13" t="s">
        <v>31</v>
      </c>
    </row>
    <row r="5" spans="1:7" ht="90" customHeight="1" x14ac:dyDescent="0.3">
      <c r="A5" s="14" t="s">
        <v>32</v>
      </c>
      <c r="B5" s="14" t="s">
        <v>157</v>
      </c>
      <c r="C5" s="14" t="s">
        <v>158</v>
      </c>
      <c r="D5" s="14" t="s">
        <v>159</v>
      </c>
      <c r="E5" s="14" t="s">
        <v>160</v>
      </c>
      <c r="F5" s="15"/>
      <c r="G5" s="15"/>
    </row>
    <row r="6" spans="1:7" ht="90" customHeight="1" x14ac:dyDescent="0.3">
      <c r="A6" s="14" t="s">
        <v>37</v>
      </c>
      <c r="B6" s="14" t="s">
        <v>161</v>
      </c>
      <c r="C6" s="14" t="s">
        <v>162</v>
      </c>
      <c r="D6" s="14" t="s">
        <v>163</v>
      </c>
      <c r="E6" s="14" t="s">
        <v>164</v>
      </c>
      <c r="F6" s="15"/>
      <c r="G6" s="15"/>
    </row>
    <row r="7" spans="1:7" ht="90" customHeight="1" x14ac:dyDescent="0.3">
      <c r="A7" s="14" t="s">
        <v>42</v>
      </c>
      <c r="B7" s="14" t="s">
        <v>165</v>
      </c>
      <c r="C7" s="14" t="s">
        <v>166</v>
      </c>
      <c r="D7" s="14" t="s">
        <v>167</v>
      </c>
      <c r="E7" s="14" t="s">
        <v>168</v>
      </c>
      <c r="F7" s="15"/>
      <c r="G7" s="15"/>
    </row>
    <row r="8" spans="1:7" ht="90" customHeight="1" x14ac:dyDescent="0.3">
      <c r="A8" s="14" t="s">
        <v>47</v>
      </c>
      <c r="B8" s="14" t="s">
        <v>169</v>
      </c>
      <c r="C8" s="14" t="s">
        <v>170</v>
      </c>
      <c r="D8" s="14" t="s">
        <v>171</v>
      </c>
      <c r="E8" s="14" t="s">
        <v>172</v>
      </c>
      <c r="F8" s="15"/>
      <c r="G8" s="15"/>
    </row>
    <row r="9" spans="1:7" ht="90" customHeight="1" x14ac:dyDescent="0.3">
      <c r="A9" s="14" t="s">
        <v>52</v>
      </c>
      <c r="B9" s="14" t="s">
        <v>173</v>
      </c>
      <c r="C9" s="14" t="s">
        <v>174</v>
      </c>
      <c r="D9" s="14" t="s">
        <v>175</v>
      </c>
      <c r="E9" s="14" t="s">
        <v>176</v>
      </c>
      <c r="F9" s="15"/>
      <c r="G9" s="15"/>
    </row>
    <row r="10" spans="1:7" ht="90" customHeight="1" x14ac:dyDescent="0.3">
      <c r="A10" s="14" t="s">
        <v>57</v>
      </c>
      <c r="B10" s="14" t="s">
        <v>177</v>
      </c>
      <c r="C10" s="14" t="s">
        <v>178</v>
      </c>
      <c r="D10" s="14" t="s">
        <v>179</v>
      </c>
      <c r="E10" s="14" t="s">
        <v>180</v>
      </c>
      <c r="F10" s="15"/>
      <c r="G10" s="15"/>
    </row>
  </sheetData>
  <mergeCells count="2">
    <mergeCell ref="A1:G1"/>
    <mergeCell ref="A2:G2"/>
  </mergeCells>
  <dataValidations count="1">
    <dataValidation type="list" allowBlank="1" sqref="G5:G10" xr:uid="{00000000-0002-0000-0400-000000000000}">
      <formula1>"Belum Dievaluasi,Sedang Diterapkan,Sudah Diterapkan"</formula1>
      <formula2>0</formula2>
    </dataValidation>
  </dataValidation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B6D11"/>
  </sheetPr>
  <dimension ref="A1:G26"/>
  <sheetViews>
    <sheetView showGridLines="0" zoomScaleNormal="100" workbookViewId="0">
      <pane ySplit="4" topLeftCell="A5" activePane="bottomLeft" state="frozen"/>
      <selection pane="bottomLeft"/>
    </sheetView>
  </sheetViews>
  <sheetFormatPr defaultColWidth="8.6640625" defaultRowHeight="14.4" x14ac:dyDescent="0.3"/>
  <cols>
    <col min="1" max="1" width="4" customWidth="1"/>
    <col min="2" max="2" width="42" customWidth="1"/>
    <col min="3" max="3" width="20" customWidth="1"/>
    <col min="4" max="6" width="14" customWidth="1"/>
    <col min="7" max="7" width="18" customWidth="1"/>
  </cols>
  <sheetData>
    <row r="1" spans="1:7" ht="21" x14ac:dyDescent="0.4">
      <c r="A1" s="3" t="s">
        <v>181</v>
      </c>
      <c r="B1" s="3"/>
      <c r="C1" s="3"/>
      <c r="D1" s="3"/>
      <c r="E1" s="3"/>
      <c r="F1" s="3"/>
      <c r="G1" s="3"/>
    </row>
    <row r="2" spans="1:7" x14ac:dyDescent="0.3">
      <c r="A2" s="2" t="s">
        <v>182</v>
      </c>
      <c r="B2" s="2"/>
      <c r="C2" s="2"/>
      <c r="D2" s="2"/>
      <c r="E2" s="2"/>
      <c r="F2" s="2"/>
      <c r="G2" s="2"/>
    </row>
    <row r="4" spans="1:7" ht="15.6" x14ac:dyDescent="0.3">
      <c r="A4" s="5" t="s">
        <v>183</v>
      </c>
      <c r="B4" s="5"/>
      <c r="C4" s="5"/>
      <c r="D4" s="5"/>
    </row>
    <row r="5" spans="1:7" x14ac:dyDescent="0.3">
      <c r="A5" s="13" t="s">
        <v>24</v>
      </c>
      <c r="B5" s="13" t="s">
        <v>184</v>
      </c>
      <c r="C5" s="13" t="s">
        <v>185</v>
      </c>
      <c r="D5" s="13" t="s">
        <v>186</v>
      </c>
    </row>
    <row r="6" spans="1:7" ht="31.5" customHeight="1" x14ac:dyDescent="0.3">
      <c r="A6" s="14" t="s">
        <v>32</v>
      </c>
      <c r="B6" s="14" t="s">
        <v>187</v>
      </c>
      <c r="C6" s="17">
        <v>100</v>
      </c>
      <c r="D6" s="14" t="s">
        <v>188</v>
      </c>
    </row>
    <row r="7" spans="1:7" ht="31.5" customHeight="1" x14ac:dyDescent="0.3">
      <c r="A7" s="14" t="s">
        <v>37</v>
      </c>
      <c r="B7" s="14" t="s">
        <v>189</v>
      </c>
      <c r="C7" s="17">
        <v>105</v>
      </c>
      <c r="D7" s="14" t="s">
        <v>188</v>
      </c>
    </row>
    <row r="8" spans="1:7" ht="31.5" customHeight="1" x14ac:dyDescent="0.3">
      <c r="A8" s="14" t="s">
        <v>42</v>
      </c>
      <c r="B8" s="14" t="s">
        <v>190</v>
      </c>
      <c r="C8" s="17">
        <v>8</v>
      </c>
      <c r="D8" s="14" t="s">
        <v>188</v>
      </c>
    </row>
    <row r="9" spans="1:7" ht="31.5" customHeight="1" x14ac:dyDescent="0.3">
      <c r="A9" s="14" t="s">
        <v>47</v>
      </c>
      <c r="B9" s="14" t="s">
        <v>191</v>
      </c>
      <c r="C9" s="17">
        <v>13</v>
      </c>
      <c r="D9" s="14" t="s">
        <v>188</v>
      </c>
    </row>
    <row r="10" spans="1:7" ht="31.5" customHeight="1" x14ac:dyDescent="0.3">
      <c r="A10" s="14" t="s">
        <v>52</v>
      </c>
      <c r="B10" s="14" t="s">
        <v>192</v>
      </c>
      <c r="C10" s="17">
        <v>65000000</v>
      </c>
      <c r="D10" s="14" t="s">
        <v>193</v>
      </c>
    </row>
    <row r="11" spans="1:7" ht="31.5" customHeight="1" x14ac:dyDescent="0.3">
      <c r="A11" s="14" t="s">
        <v>57</v>
      </c>
      <c r="B11" s="14" t="s">
        <v>194</v>
      </c>
      <c r="C11" s="17">
        <v>6</v>
      </c>
      <c r="D11" s="14" t="s">
        <v>188</v>
      </c>
    </row>
    <row r="12" spans="1:7" ht="31.5" customHeight="1" x14ac:dyDescent="0.3">
      <c r="A12" s="14" t="s">
        <v>88</v>
      </c>
      <c r="B12" s="14" t="s">
        <v>195</v>
      </c>
      <c r="C12" s="17">
        <v>15</v>
      </c>
      <c r="D12" s="14" t="s">
        <v>196</v>
      </c>
    </row>
    <row r="13" spans="1:7" ht="31.5" customHeight="1" x14ac:dyDescent="0.3">
      <c r="A13" s="14" t="s">
        <v>92</v>
      </c>
      <c r="B13" s="14" t="s">
        <v>197</v>
      </c>
      <c r="C13" s="17">
        <v>9</v>
      </c>
      <c r="D13" s="14" t="s">
        <v>196</v>
      </c>
    </row>
    <row r="14" spans="1:7" ht="31.5" customHeight="1" x14ac:dyDescent="0.3">
      <c r="A14" s="14" t="s">
        <v>96</v>
      </c>
      <c r="B14" s="14" t="s">
        <v>198</v>
      </c>
      <c r="C14" s="17">
        <v>840</v>
      </c>
      <c r="D14" s="14" t="s">
        <v>199</v>
      </c>
    </row>
    <row r="15" spans="1:7" ht="31.5" customHeight="1" x14ac:dyDescent="0.3">
      <c r="A15" s="14" t="s">
        <v>100</v>
      </c>
      <c r="B15" s="14" t="s">
        <v>200</v>
      </c>
      <c r="C15" s="17">
        <v>90</v>
      </c>
      <c r="D15" s="14" t="s">
        <v>188</v>
      </c>
    </row>
    <row r="16" spans="1:7" ht="31.5" customHeight="1" x14ac:dyDescent="0.3">
      <c r="A16" s="14" t="s">
        <v>201</v>
      </c>
      <c r="B16" s="14" t="s">
        <v>202</v>
      </c>
      <c r="C16" s="17">
        <v>7020</v>
      </c>
      <c r="D16" s="14" t="s">
        <v>203</v>
      </c>
    </row>
    <row r="17" spans="1:7" x14ac:dyDescent="0.3">
      <c r="B17" s="1" t="s">
        <v>204</v>
      </c>
      <c r="C17" s="1"/>
      <c r="D17" s="1"/>
    </row>
    <row r="19" spans="1:7" ht="15.6" x14ac:dyDescent="0.3">
      <c r="A19" s="5" t="s">
        <v>205</v>
      </c>
      <c r="B19" s="5"/>
      <c r="C19" s="5"/>
      <c r="D19" s="5"/>
      <c r="E19" s="5"/>
      <c r="F19" s="5"/>
      <c r="G19" s="5"/>
    </row>
    <row r="20" spans="1:7" x14ac:dyDescent="0.3">
      <c r="A20" s="13" t="s">
        <v>24</v>
      </c>
      <c r="B20" s="13" t="s">
        <v>206</v>
      </c>
      <c r="C20" s="13" t="s">
        <v>207</v>
      </c>
      <c r="D20" s="13" t="s">
        <v>208</v>
      </c>
      <c r="E20" s="13" t="s">
        <v>209</v>
      </c>
      <c r="F20" s="13" t="s">
        <v>31</v>
      </c>
      <c r="G20" s="13" t="s">
        <v>210</v>
      </c>
    </row>
    <row r="21" spans="1:7" ht="54.75" customHeight="1" x14ac:dyDescent="0.3">
      <c r="A21" s="14" t="s">
        <v>32</v>
      </c>
      <c r="B21" s="14" t="s">
        <v>211</v>
      </c>
      <c r="C21" s="14" t="s">
        <v>212</v>
      </c>
      <c r="D21" s="21">
        <f>IFERROR(C8/((C6+C7)/2)*100,"")</f>
        <v>7.8048780487804876</v>
      </c>
      <c r="E21" s="22">
        <v>10</v>
      </c>
      <c r="F21" s="14" t="str">
        <f>IF(D21="","",IF(D21&lt;=E21,"Tercapai","Perlu Perhatian"))</f>
        <v>Tercapai</v>
      </c>
      <c r="G21" s="14" t="s">
        <v>213</v>
      </c>
    </row>
    <row r="22" spans="1:7" ht="54.75" customHeight="1" x14ac:dyDescent="0.3">
      <c r="A22" s="14" t="s">
        <v>37</v>
      </c>
      <c r="B22" s="14" t="s">
        <v>214</v>
      </c>
      <c r="C22" s="14" t="s">
        <v>215</v>
      </c>
      <c r="D22" s="23">
        <f>IFERROR(C10/C9,"")</f>
        <v>5000000</v>
      </c>
      <c r="E22" s="17">
        <v>4000000</v>
      </c>
      <c r="F22" s="14" t="str">
        <f>IF(D22="","",IF(D22&lt;=E22,"Tercapai","Perlu Perhatian"))</f>
        <v>Perlu Perhatian</v>
      </c>
      <c r="G22" s="14" t="s">
        <v>216</v>
      </c>
    </row>
    <row r="23" spans="1:7" ht="54.75" customHeight="1" x14ac:dyDescent="0.3">
      <c r="A23" s="14" t="s">
        <v>42</v>
      </c>
      <c r="B23" s="14" t="s">
        <v>217</v>
      </c>
      <c r="C23" s="14" t="s">
        <v>218</v>
      </c>
      <c r="D23" s="21">
        <f>IFERROR(C11/C7*100,"")</f>
        <v>5.7142857142857144</v>
      </c>
      <c r="E23" s="22">
        <v>8</v>
      </c>
      <c r="F23" s="14" t="str">
        <f>IF(D23="","",IF(D23&gt;=E23,"Tercapai","Perlu Perhatian"))</f>
        <v>Perlu Perhatian</v>
      </c>
      <c r="G23" s="14" t="s">
        <v>219</v>
      </c>
    </row>
    <row r="24" spans="1:7" ht="54.75" customHeight="1" x14ac:dyDescent="0.3">
      <c r="A24" s="14" t="s">
        <v>47</v>
      </c>
      <c r="B24" s="14" t="s">
        <v>220</v>
      </c>
      <c r="C24" s="14" t="s">
        <v>221</v>
      </c>
      <c r="D24" s="21">
        <f>IFERROR(C13/C12*100,"")</f>
        <v>60</v>
      </c>
      <c r="E24" s="22">
        <v>80</v>
      </c>
      <c r="F24" s="14" t="str">
        <f>IF(D24="","",IF(D24&gt;=E24,"Tercapai","Perlu Perhatian"))</f>
        <v>Perlu Perhatian</v>
      </c>
      <c r="G24" s="14" t="s">
        <v>222</v>
      </c>
    </row>
    <row r="25" spans="1:7" ht="54.75" customHeight="1" x14ac:dyDescent="0.3">
      <c r="A25" s="14" t="s">
        <v>52</v>
      </c>
      <c r="B25" s="14" t="s">
        <v>223</v>
      </c>
      <c r="C25" s="14" t="s">
        <v>224</v>
      </c>
      <c r="D25" s="21">
        <f>IFERROR(C14/C7,"")</f>
        <v>8</v>
      </c>
      <c r="E25" s="22">
        <v>8</v>
      </c>
      <c r="F25" s="14" t="str">
        <f>IF(D25="","",IF(D25&gt;=E25,"Tercapai","Perlu Perhatian"))</f>
        <v>Tercapai</v>
      </c>
      <c r="G25" s="14" t="s">
        <v>225</v>
      </c>
    </row>
    <row r="26" spans="1:7" ht="54.75" customHeight="1" x14ac:dyDescent="0.3">
      <c r="A26" s="14" t="s">
        <v>57</v>
      </c>
      <c r="B26" s="14" t="s">
        <v>226</v>
      </c>
      <c r="C26" s="14" t="s">
        <v>227</v>
      </c>
      <c r="D26" s="21">
        <f>IFERROR(C16/C15,"")</f>
        <v>78</v>
      </c>
      <c r="E26" s="22">
        <v>75</v>
      </c>
      <c r="F26" s="14" t="str">
        <f>IF(D26="","",IF(D26&gt;=E26,"Tercapai","Perlu Perhatian"))</f>
        <v>Tercapai</v>
      </c>
      <c r="G26" s="14" t="s">
        <v>228</v>
      </c>
    </row>
  </sheetData>
  <mergeCells count="5">
    <mergeCell ref="A1:G1"/>
    <mergeCell ref="A2:G2"/>
    <mergeCell ref="A4:D4"/>
    <mergeCell ref="B17:D17"/>
    <mergeCell ref="A19:G19"/>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F5E5A"/>
  </sheetPr>
  <dimension ref="A1:D30"/>
  <sheetViews>
    <sheetView showGridLines="0" zoomScaleNormal="100" workbookViewId="0">
      <pane ySplit="4" topLeftCell="A5" activePane="bottomLeft" state="frozen"/>
      <selection pane="bottomLeft"/>
    </sheetView>
  </sheetViews>
  <sheetFormatPr defaultColWidth="8.6640625" defaultRowHeight="14.4" x14ac:dyDescent="0.3"/>
  <cols>
    <col min="1" max="1" width="4" customWidth="1"/>
    <col min="2" max="2" width="30" customWidth="1"/>
    <col min="3" max="4" width="46" customWidth="1"/>
  </cols>
  <sheetData>
    <row r="1" spans="1:4" ht="21" x14ac:dyDescent="0.4">
      <c r="A1" s="3" t="s">
        <v>229</v>
      </c>
      <c r="B1" s="3"/>
      <c r="C1" s="3"/>
      <c r="D1" s="3"/>
    </row>
    <row r="2" spans="1:4" x14ac:dyDescent="0.3">
      <c r="A2" s="2" t="s">
        <v>230</v>
      </c>
      <c r="B2" s="2"/>
      <c r="C2" s="2"/>
      <c r="D2" s="2"/>
    </row>
    <row r="4" spans="1:4" x14ac:dyDescent="0.3">
      <c r="A4" s="13" t="s">
        <v>24</v>
      </c>
      <c r="B4" s="13" t="s">
        <v>231</v>
      </c>
      <c r="C4" s="13" t="s">
        <v>232</v>
      </c>
      <c r="D4" s="13" t="s">
        <v>233</v>
      </c>
    </row>
    <row r="5" spans="1:4" ht="30" customHeight="1" x14ac:dyDescent="0.3">
      <c r="A5" s="14" t="s">
        <v>32</v>
      </c>
      <c r="B5" s="14" t="s">
        <v>234</v>
      </c>
      <c r="C5" s="14" t="s">
        <v>235</v>
      </c>
      <c r="D5" s="14" t="s">
        <v>236</v>
      </c>
    </row>
    <row r="6" spans="1:4" ht="30" customHeight="1" x14ac:dyDescent="0.3">
      <c r="A6" s="14" t="s">
        <v>37</v>
      </c>
      <c r="B6" s="14" t="s">
        <v>234</v>
      </c>
      <c r="C6" s="14" t="s">
        <v>237</v>
      </c>
      <c r="D6" s="14" t="s">
        <v>238</v>
      </c>
    </row>
    <row r="7" spans="1:4" ht="30" customHeight="1" x14ac:dyDescent="0.3">
      <c r="A7" s="14" t="s">
        <v>42</v>
      </c>
      <c r="B7" s="14" t="s">
        <v>239</v>
      </c>
      <c r="C7" s="14" t="s">
        <v>240</v>
      </c>
      <c r="D7" s="14" t="s">
        <v>241</v>
      </c>
    </row>
    <row r="8" spans="1:4" ht="30" customHeight="1" x14ac:dyDescent="0.3">
      <c r="A8" s="14" t="s">
        <v>47</v>
      </c>
      <c r="B8" s="14" t="s">
        <v>242</v>
      </c>
      <c r="C8" s="14" t="s">
        <v>243</v>
      </c>
      <c r="D8" s="14" t="s">
        <v>244</v>
      </c>
    </row>
    <row r="9" spans="1:4" ht="30" customHeight="1" x14ac:dyDescent="0.3">
      <c r="A9" s="14" t="s">
        <v>52</v>
      </c>
      <c r="B9" s="14" t="s">
        <v>245</v>
      </c>
      <c r="C9" s="14" t="s">
        <v>246</v>
      </c>
      <c r="D9" s="14" t="s">
        <v>244</v>
      </c>
    </row>
    <row r="10" spans="1:4" ht="30" customHeight="1" x14ac:dyDescent="0.3">
      <c r="A10" s="14" t="s">
        <v>57</v>
      </c>
      <c r="B10" s="14" t="s">
        <v>71</v>
      </c>
      <c r="C10" s="14" t="s">
        <v>247</v>
      </c>
      <c r="D10" s="14" t="s">
        <v>248</v>
      </c>
    </row>
    <row r="11" spans="1:4" ht="30" customHeight="1" x14ac:dyDescent="0.3">
      <c r="A11" s="14" t="s">
        <v>88</v>
      </c>
      <c r="B11" s="14" t="s">
        <v>249</v>
      </c>
      <c r="C11" s="14" t="s">
        <v>250</v>
      </c>
      <c r="D11" s="14" t="s">
        <v>248</v>
      </c>
    </row>
    <row r="12" spans="1:4" ht="30" customHeight="1" x14ac:dyDescent="0.3">
      <c r="A12" s="14" t="s">
        <v>92</v>
      </c>
      <c r="B12" s="14" t="s">
        <v>251</v>
      </c>
      <c r="C12" s="14" t="s">
        <v>252</v>
      </c>
      <c r="D12" s="14" t="s">
        <v>248</v>
      </c>
    </row>
    <row r="13" spans="1:4" ht="30" customHeight="1" x14ac:dyDescent="0.3">
      <c r="A13" s="14" t="s">
        <v>96</v>
      </c>
      <c r="B13" s="14" t="s">
        <v>253</v>
      </c>
      <c r="C13" s="14" t="s">
        <v>254</v>
      </c>
      <c r="D13" s="14" t="s">
        <v>248</v>
      </c>
    </row>
    <row r="14" spans="1:4" ht="30" customHeight="1" x14ac:dyDescent="0.3">
      <c r="A14" s="14" t="s">
        <v>100</v>
      </c>
      <c r="B14" s="14" t="s">
        <v>255</v>
      </c>
      <c r="C14" s="14" t="s">
        <v>256</v>
      </c>
      <c r="D14" s="14" t="s">
        <v>257</v>
      </c>
    </row>
    <row r="15" spans="1:4" ht="30" customHeight="1" x14ac:dyDescent="0.3">
      <c r="A15" s="14" t="s">
        <v>201</v>
      </c>
      <c r="B15" s="14" t="s">
        <v>102</v>
      </c>
      <c r="C15" s="14" t="s">
        <v>258</v>
      </c>
      <c r="D15" s="14" t="s">
        <v>257</v>
      </c>
    </row>
    <row r="16" spans="1:4" ht="30" customHeight="1" x14ac:dyDescent="0.3">
      <c r="A16" s="14" t="s">
        <v>259</v>
      </c>
      <c r="B16" s="14" t="s">
        <v>260</v>
      </c>
      <c r="C16" s="14" t="s">
        <v>261</v>
      </c>
      <c r="D16" s="14" t="s">
        <v>262</v>
      </c>
    </row>
    <row r="17" spans="1:4" ht="30" customHeight="1" x14ac:dyDescent="0.3">
      <c r="A17" s="14" t="s">
        <v>263</v>
      </c>
      <c r="B17" s="14" t="s">
        <v>264</v>
      </c>
      <c r="C17" s="14" t="s">
        <v>265</v>
      </c>
      <c r="D17" s="14" t="s">
        <v>266</v>
      </c>
    </row>
    <row r="18" spans="1:4" ht="30" customHeight="1" x14ac:dyDescent="0.3">
      <c r="A18" s="14" t="s">
        <v>267</v>
      </c>
      <c r="B18" s="14" t="s">
        <v>268</v>
      </c>
      <c r="C18" s="14" t="s">
        <v>269</v>
      </c>
      <c r="D18" s="14" t="s">
        <v>270</v>
      </c>
    </row>
    <row r="19" spans="1:4" ht="30" customHeight="1" x14ac:dyDescent="0.3">
      <c r="A19" s="14" t="s">
        <v>271</v>
      </c>
      <c r="B19" s="14" t="s">
        <v>272</v>
      </c>
      <c r="C19" s="14" t="s">
        <v>273</v>
      </c>
      <c r="D19" s="14" t="s">
        <v>274</v>
      </c>
    </row>
    <row r="20" spans="1:4" ht="30" customHeight="1" x14ac:dyDescent="0.3">
      <c r="A20" s="14" t="s">
        <v>275</v>
      </c>
      <c r="B20" s="14" t="s">
        <v>276</v>
      </c>
      <c r="C20" s="14" t="s">
        <v>277</v>
      </c>
      <c r="D20" s="14" t="s">
        <v>278</v>
      </c>
    </row>
    <row r="21" spans="1:4" ht="30" customHeight="1" x14ac:dyDescent="0.3">
      <c r="A21" s="14" t="s">
        <v>279</v>
      </c>
      <c r="B21" s="14" t="s">
        <v>280</v>
      </c>
      <c r="C21" s="14" t="s">
        <v>281</v>
      </c>
      <c r="D21" s="14" t="s">
        <v>282</v>
      </c>
    </row>
    <row r="22" spans="1:4" ht="30" customHeight="1" x14ac:dyDescent="0.3">
      <c r="A22" s="14" t="s">
        <v>283</v>
      </c>
      <c r="B22" s="14" t="s">
        <v>284</v>
      </c>
      <c r="C22" s="14" t="s">
        <v>285</v>
      </c>
      <c r="D22" s="14" t="s">
        <v>286</v>
      </c>
    </row>
    <row r="23" spans="1:4" ht="30" customHeight="1" x14ac:dyDescent="0.3">
      <c r="A23" s="14" t="s">
        <v>287</v>
      </c>
      <c r="B23" s="14" t="s">
        <v>288</v>
      </c>
      <c r="C23" s="14" t="s">
        <v>289</v>
      </c>
      <c r="D23" s="14" t="s">
        <v>290</v>
      </c>
    </row>
    <row r="24" spans="1:4" ht="30" customHeight="1" x14ac:dyDescent="0.3">
      <c r="A24" s="14" t="s">
        <v>291</v>
      </c>
      <c r="B24" s="14" t="s">
        <v>292</v>
      </c>
      <c r="C24" s="14" t="s">
        <v>293</v>
      </c>
      <c r="D24" s="14" t="s">
        <v>294</v>
      </c>
    </row>
    <row r="25" spans="1:4" ht="30" customHeight="1" x14ac:dyDescent="0.3">
      <c r="A25" s="14" t="s">
        <v>295</v>
      </c>
      <c r="B25" s="14" t="s">
        <v>296</v>
      </c>
      <c r="C25" s="14" t="s">
        <v>297</v>
      </c>
      <c r="D25" s="14" t="s">
        <v>298</v>
      </c>
    </row>
    <row r="26" spans="1:4" ht="30" customHeight="1" x14ac:dyDescent="0.3">
      <c r="A26" s="14" t="s">
        <v>299</v>
      </c>
      <c r="B26" s="14" t="s">
        <v>300</v>
      </c>
      <c r="C26" s="14" t="s">
        <v>301</v>
      </c>
      <c r="D26" s="14" t="s">
        <v>302</v>
      </c>
    </row>
    <row r="27" spans="1:4" ht="30" customHeight="1" x14ac:dyDescent="0.3">
      <c r="A27" s="14" t="s">
        <v>303</v>
      </c>
      <c r="B27" s="14" t="s">
        <v>304</v>
      </c>
      <c r="C27" s="14" t="s">
        <v>305</v>
      </c>
      <c r="D27" s="14" t="s">
        <v>306</v>
      </c>
    </row>
    <row r="28" spans="1:4" ht="30" customHeight="1" x14ac:dyDescent="0.3">
      <c r="A28" s="14" t="s">
        <v>307</v>
      </c>
      <c r="B28" s="14" t="s">
        <v>308</v>
      </c>
      <c r="C28" s="14" t="s">
        <v>309</v>
      </c>
      <c r="D28" s="14" t="s">
        <v>310</v>
      </c>
    </row>
    <row r="30" spans="1:4" ht="30" customHeight="1" x14ac:dyDescent="0.3">
      <c r="B30" s="1" t="s">
        <v>311</v>
      </c>
      <c r="C30" s="1"/>
      <c r="D30" s="1"/>
    </row>
  </sheetData>
  <mergeCells count="3">
    <mergeCell ref="A1:D1"/>
    <mergeCell ref="A2:D2"/>
    <mergeCell ref="B30:D30"/>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Panduan</vt:lpstr>
      <vt:lpstr>Elemen Framework</vt:lpstr>
      <vt:lpstr>Kepatuhan Ketenagakerjaan</vt:lpstr>
      <vt:lpstr>Talent Acquisition</vt:lpstr>
      <vt:lpstr>Budaya Kerja &amp; Engagement</vt:lpstr>
      <vt:lpstr>KPI Dashboard</vt:lpstr>
      <vt:lpstr>Referensi Sumber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ASUS</cp:lastModifiedBy>
  <cp:revision>0</cp:revision>
  <dcterms:created xsi:type="dcterms:W3CDTF">2026-07-21T03:01:14Z</dcterms:created>
  <dcterms:modified xsi:type="dcterms:W3CDTF">2026-07-21T04:47:09Z</dcterms:modified>
  <dc:language>en-US</dc:language>
</cp:coreProperties>
</file>